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35" windowHeight="8385" activeTab="0"/>
  </bookViews>
  <sheets>
    <sheet name="Introduction" sheetId="1" r:id="rId1"/>
    <sheet name="Main" sheetId="2" r:id="rId2"/>
    <sheet name="Long Format" sheetId="3" state="hidden" r:id="rId3"/>
  </sheets>
  <definedNames>
    <definedName name="devs">'Main'!$AC$9</definedName>
    <definedName name="origins">'Main'!$AB$9</definedName>
    <definedName name="output">'Main'!$H$29</definedName>
    <definedName name="prefix">'Main'!$H$31</definedName>
    <definedName name="prem_origins">'Main'!$B$9</definedName>
    <definedName name="premiums">'Main'!$C$9</definedName>
    <definedName name="status">'Main'!$H$30</definedName>
    <definedName name="values">'Main'!$AD$9</definedName>
  </definedNames>
  <calcPr fullCalcOnLoad="1"/>
</workbook>
</file>

<file path=xl/sharedStrings.xml><?xml version="1.0" encoding="utf-8"?>
<sst xmlns="http://schemas.openxmlformats.org/spreadsheetml/2006/main" count="54" uniqueCount="47">
  <si>
    <t>origin</t>
  </si>
  <si>
    <t>dev</t>
  </si>
  <si>
    <t>value</t>
  </si>
  <si>
    <t>Success: BasicReserving2-1b388c93ff75bd2d6c541896e0a9055b</t>
  </si>
  <si>
    <t>FAViR Excel Template</t>
  </si>
  <si>
    <t>By the R Working Group</t>
  </si>
  <si>
    <t>FAViR is a non-commercial project that tries to help actuaries produce and format the solutions to actuarial problems.</t>
  </si>
  <si>
    <t>For more information, or if you are interested in contributing, see the web page at http://www.favir.net.</t>
  </si>
  <si>
    <t>Overview of FAViR</t>
  </si>
  <si>
    <t>Excel Templates</t>
  </si>
  <si>
    <t>FAViR uses the R language to do all computations, and R's built-in graphing (and LaTeX) to do formatting.</t>
  </si>
  <si>
    <t>Technical Notes</t>
  </si>
  <si>
    <t>This file is an "excel template" which accepts data in Excel format, sends it to a remote server, and displays the result.</t>
  </si>
  <si>
    <t>It takes the form of a series of peer-reviewed, open-source, automatically generated papers.</t>
  </si>
  <si>
    <t>Excel templates are merely intended as an easy way of trying R code and graphing.  For serious purposes, use R directly.</t>
  </si>
  <si>
    <t>You must have macros enabled to use this spreadsheet.</t>
  </si>
  <si>
    <t>This spreadsheet communicates with a remote server using the SOAP protocol.</t>
  </si>
  <si>
    <t>This is not supported by any company.  Please do not abuse our slow servers by sending tons of requests.</t>
  </si>
  <si>
    <r>
      <t>The servers may produce papers slowly</t>
    </r>
    <r>
      <rPr>
        <sz val="11"/>
        <color indexed="8"/>
        <rFont val="Arial"/>
        <family val="0"/>
      </rPr>
      <t>—</t>
    </r>
    <r>
      <rPr>
        <sz val="12.65"/>
        <color indexed="8"/>
        <rFont val="Calibri"/>
        <family val="2"/>
      </rPr>
      <t>t</t>
    </r>
    <r>
      <rPr>
        <sz val="11"/>
        <color indexed="8"/>
        <rFont val="Calibri"/>
        <family val="2"/>
      </rPr>
      <t>he default SOAP timeout has been increased to 5 minutes.</t>
    </r>
  </si>
  <si>
    <t>If you want to use Excel while a paper is being created, run this spreadsheet in a new Excel process.</t>
  </si>
  <si>
    <t>Origin</t>
  </si>
  <si>
    <t>Premium</t>
  </si>
  <si>
    <t>Loss by Development Age</t>
  </si>
  <si>
    <t>Function of this "Long Format Tab":</t>
  </si>
  <si>
    <t>You shouldn't need to edit this sheet directly.</t>
  </si>
  <si>
    <t>R wants the underlying triangular data in "long format" instead of triangular; this sheet does the conversion.</t>
  </si>
  <si>
    <t>Step 2: Press the button below to send the data and create the paper.</t>
  </si>
  <si>
    <t>Step 3: If it worked, download the paper or source code using the links below</t>
  </si>
  <si>
    <t>Paper (PDF format):</t>
  </si>
  <si>
    <t>Source Code (Sweave):</t>
  </si>
  <si>
    <t>But you may want to if your data isn't getting converted correctly or if your data is in long format anyway.</t>
  </si>
  <si>
    <r>
      <t xml:space="preserve">Step 1: Update the premium and triangular loss data in </t>
    </r>
    <r>
      <rPr>
        <b/>
        <sz val="14"/>
        <color indexed="24"/>
        <rFont val="Calibri"/>
        <family val="2"/>
      </rPr>
      <t>blue</t>
    </r>
    <r>
      <rPr>
        <b/>
        <sz val="14"/>
        <color indexed="8"/>
        <rFont val="Calibri"/>
        <family val="2"/>
      </rPr>
      <t xml:space="preserve"> below</t>
    </r>
  </si>
  <si>
    <t>Number of dev periods:</t>
  </si>
  <si>
    <t>Number of origins:</t>
  </si>
  <si>
    <t>Triangle Formatting:</t>
  </si>
  <si>
    <t>origin row</t>
  </si>
  <si>
    <t>dev column</t>
  </si>
  <si>
    <t>Total Max:</t>
  </si>
  <si>
    <t>include?</t>
  </si>
  <si>
    <t>cumulative</t>
  </si>
  <si>
    <t>no repeats</t>
  </si>
  <si>
    <r>
      <t>Please wait up to a couple of minutes for your paper</t>
    </r>
    <r>
      <rPr>
        <sz val="11"/>
        <color indexed="8"/>
        <rFont val="Calibri"/>
        <family val="2"/>
      </rPr>
      <t>—</t>
    </r>
    <r>
      <rPr>
        <sz val="11"/>
        <color indexed="8"/>
        <rFont val="Calibri"/>
        <family val="2"/>
      </rPr>
      <t>I have cheap hosting!</t>
    </r>
  </si>
  <si>
    <t>Because of the delay, you may want to run this spreadsheet in a new Excel process.</t>
  </si>
  <si>
    <t>Result Message:</t>
  </si>
  <si>
    <t>Status:</t>
  </si>
  <si>
    <t>Prefix:</t>
  </si>
  <si>
    <t>Long 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</si>
</sst>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color indexed="8"/>
      <name val="Arial"/>
      <family val="0"/>
    </font>
    <font>
      <sz val="12.65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24"/>
      <name val="Calibri"/>
      <family val="2"/>
    </font>
    <font>
      <b/>
      <sz val="11"/>
      <color indexed="24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25" fillId="0" borderId="0" xfId="53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A1F4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35D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495300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485775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28</xdr:row>
      <xdr:rowOff>123825</xdr:rowOff>
    </xdr:from>
    <xdr:to>
      <xdr:col>3</xdr:col>
      <xdr:colOff>504825</xdr:colOff>
      <xdr:row>29</xdr:row>
      <xdr:rowOff>190500</xdr:rowOff>
    </xdr:to>
    <xdr:pic>
      <xdr:nvPicPr>
        <xdr:cNvPr id="2" name="CreatePap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34050"/>
          <a:ext cx="1133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495300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4" width="7.7109375" style="0" customWidth="1"/>
  </cols>
  <sheetData>
    <row r="1" ht="23.25">
      <c r="E1" s="1" t="s">
        <v>4</v>
      </c>
    </row>
    <row r="2" ht="18.75">
      <c r="E2" s="7" t="str">
        <f>HYPERLINK("http://www.favir.net/local--files/papers/BasicReserving2.pdf","Basic Reserving")</f>
        <v>Basic Reserving</v>
      </c>
    </row>
    <row r="3" ht="15">
      <c r="E3" t="s">
        <v>5</v>
      </c>
    </row>
    <row r="4" ht="17.25">
      <c r="E4" s="4" t="str">
        <f>HYPERLINK("http://www.favir.net")</f>
        <v>http://www.favir.net</v>
      </c>
    </row>
    <row r="6" ht="15.75">
      <c r="A6" s="3" t="s">
        <v>8</v>
      </c>
    </row>
    <row r="7" ht="15">
      <c r="B7" t="s">
        <v>6</v>
      </c>
    </row>
    <row r="8" ht="15">
      <c r="B8" t="s">
        <v>13</v>
      </c>
    </row>
    <row r="9" spans="2:9" ht="17.25">
      <c r="B9" t="s">
        <v>7</v>
      </c>
      <c r="I9" s="4"/>
    </row>
    <row r="10" ht="17.25">
      <c r="I10" s="4"/>
    </row>
    <row r="11" spans="1:9" ht="17.25">
      <c r="A11" s="3" t="s">
        <v>9</v>
      </c>
      <c r="I11" s="4"/>
    </row>
    <row r="12" ht="15">
      <c r="B12" t="s">
        <v>10</v>
      </c>
    </row>
    <row r="13" ht="15">
      <c r="B13" t="s">
        <v>12</v>
      </c>
    </row>
    <row r="14" ht="15">
      <c r="B14" t="s">
        <v>14</v>
      </c>
    </row>
    <row r="15" ht="15">
      <c r="B15" t="s">
        <v>17</v>
      </c>
    </row>
    <row r="16" ht="15">
      <c r="B16" t="s">
        <v>15</v>
      </c>
    </row>
    <row r="18" ht="15.75">
      <c r="A18" s="3" t="s">
        <v>11</v>
      </c>
    </row>
    <row r="19" ht="15">
      <c r="B19" t="s">
        <v>16</v>
      </c>
    </row>
    <row r="20" ht="15" customHeight="1">
      <c r="B20" t="s">
        <v>18</v>
      </c>
    </row>
    <row r="21" ht="15">
      <c r="B21" t="s">
        <v>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09"/>
  <sheetViews>
    <sheetView zoomScale="115" zoomScaleNormal="115" workbookViewId="0" topLeftCell="A1">
      <selection activeCell="B8" sqref="B8"/>
    </sheetView>
  </sheetViews>
  <sheetFormatPr defaultColWidth="9.140625" defaultRowHeight="15"/>
  <cols>
    <col min="1" max="1" width="3.00390625" style="0" customWidth="1"/>
    <col min="2" max="2" width="6.421875" style="0" bestFit="1" customWidth="1"/>
    <col min="4" max="4" width="7.7109375" style="0" customWidth="1"/>
  </cols>
  <sheetData>
    <row r="1" ht="23.25">
      <c r="E1" s="1" t="s">
        <v>4</v>
      </c>
    </row>
    <row r="2" ht="18.75">
      <c r="E2" s="7" t="str">
        <f>HYPERLINK("http://www.favir.net/local--files/papers/BasicReserving2.pdf","Basic Reserving")</f>
        <v>Basic Reserving</v>
      </c>
    </row>
    <row r="3" ht="15">
      <c r="E3" t="s">
        <v>5</v>
      </c>
    </row>
    <row r="4" ht="17.25">
      <c r="E4" s="4" t="str">
        <f>HYPERLINK("http://www.favir.net")</f>
        <v>http://www.favir.net</v>
      </c>
    </row>
    <row r="6" ht="18.75">
      <c r="A6" s="2" t="s">
        <v>31</v>
      </c>
    </row>
    <row r="8" spans="4:30" ht="15">
      <c r="D8" s="6" t="s">
        <v>22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AA8" s="5"/>
      <c r="AB8" s="6" t="s">
        <v>46</v>
      </c>
      <c r="AC8" s="5"/>
      <c r="AD8" s="5"/>
    </row>
    <row r="9" spans="2:30" ht="15">
      <c r="B9" s="6" t="s">
        <v>20</v>
      </c>
      <c r="C9" s="6" t="s">
        <v>21</v>
      </c>
      <c r="D9" s="9">
        <v>3</v>
      </c>
      <c r="E9" s="9">
        <v>15</v>
      </c>
      <c r="F9" s="9">
        <v>27</v>
      </c>
      <c r="G9" s="9">
        <v>39</v>
      </c>
      <c r="H9" s="9">
        <v>51</v>
      </c>
      <c r="I9" s="9">
        <v>63</v>
      </c>
      <c r="J9" s="9">
        <v>75</v>
      </c>
      <c r="K9" s="9">
        <v>87</v>
      </c>
      <c r="L9" s="9">
        <v>99</v>
      </c>
      <c r="M9" s="9">
        <v>111</v>
      </c>
      <c r="N9" s="9">
        <v>123</v>
      </c>
      <c r="O9" s="9">
        <v>135</v>
      </c>
      <c r="AB9" t="s">
        <v>0</v>
      </c>
      <c r="AC9" t="s">
        <v>1</v>
      </c>
      <c r="AD9" t="s">
        <v>2</v>
      </c>
    </row>
    <row r="10" spans="2:30" ht="15">
      <c r="B10" s="8">
        <v>1995</v>
      </c>
      <c r="C10" s="10">
        <v>6000</v>
      </c>
      <c r="D10" s="10">
        <v>44</v>
      </c>
      <c r="E10" s="10">
        <v>1331</v>
      </c>
      <c r="F10" s="10">
        <v>3319</v>
      </c>
      <c r="G10" s="10">
        <v>4020</v>
      </c>
      <c r="H10" s="10">
        <v>4232</v>
      </c>
      <c r="I10" s="10">
        <v>4252</v>
      </c>
      <c r="J10" s="10">
        <v>4334</v>
      </c>
      <c r="K10" s="10">
        <v>4369</v>
      </c>
      <c r="L10" s="10">
        <v>4386</v>
      </c>
      <c r="M10" s="10">
        <v>4395</v>
      </c>
      <c r="N10" s="10">
        <v>4401</v>
      </c>
      <c r="O10" s="10">
        <v>4399</v>
      </c>
      <c r="AA10">
        <v>1</v>
      </c>
      <c r="AB10">
        <f>VLOOKUP($AA10,'Long Format'!$M$14:$P$417,2,FALSE)</f>
        <v>1995</v>
      </c>
      <c r="AC10">
        <f>VLOOKUP($AA10,'Long Format'!$M$14:$P$417,3,FALSE)</f>
        <v>3</v>
      </c>
      <c r="AD10">
        <f>VLOOKUP($AA10,'Long Format'!$M$14:$P$417,4,FALSE)</f>
        <v>44</v>
      </c>
    </row>
    <row r="11" spans="2:30" ht="15">
      <c r="B11" s="8">
        <f>B10+1</f>
        <v>1996</v>
      </c>
      <c r="C11" s="10">
        <v>6000</v>
      </c>
      <c r="D11" s="10">
        <v>42</v>
      </c>
      <c r="E11" s="10">
        <v>1244</v>
      </c>
      <c r="F11" s="10">
        <v>3508</v>
      </c>
      <c r="G11" s="10">
        <v>4603</v>
      </c>
      <c r="H11" s="10">
        <v>4842</v>
      </c>
      <c r="I11" s="10">
        <v>4970</v>
      </c>
      <c r="J11" s="10">
        <v>5059</v>
      </c>
      <c r="K11" s="10">
        <v>5083</v>
      </c>
      <c r="L11" s="10">
        <v>5155</v>
      </c>
      <c r="M11" s="10">
        <v>5205</v>
      </c>
      <c r="N11" s="10">
        <v>5205</v>
      </c>
      <c r="O11" s="10"/>
      <c r="AA11">
        <f aca="true" t="shared" si="0" ref="AA11:AA74">AA10+1</f>
        <v>2</v>
      </c>
      <c r="AB11">
        <f>VLOOKUP($AA11,'Long Format'!$M$14:$P$417,2,FALSE)</f>
        <v>1995</v>
      </c>
      <c r="AC11">
        <f>VLOOKUP($AA11,'Long Format'!$M$14:$P$417,3,FALSE)</f>
        <v>15</v>
      </c>
      <c r="AD11">
        <f>VLOOKUP($AA11,'Long Format'!$M$14:$P$417,4,FALSE)</f>
        <v>1331</v>
      </c>
    </row>
    <row r="12" spans="2:30" ht="15">
      <c r="B12" s="8">
        <f aca="true" t="shared" si="1" ref="B12:B21">B11+1</f>
        <v>1997</v>
      </c>
      <c r="C12" s="10">
        <v>6000</v>
      </c>
      <c r="D12" s="10">
        <v>17</v>
      </c>
      <c r="E12" s="10">
        <v>1088</v>
      </c>
      <c r="F12" s="10">
        <v>3438</v>
      </c>
      <c r="G12" s="10">
        <v>4169</v>
      </c>
      <c r="H12" s="10">
        <v>4371</v>
      </c>
      <c r="I12" s="10">
        <v>4482</v>
      </c>
      <c r="J12" s="10">
        <v>4626</v>
      </c>
      <c r="K12" s="10">
        <v>4734</v>
      </c>
      <c r="L12" s="10">
        <v>4794</v>
      </c>
      <c r="M12" s="10">
        <v>4804</v>
      </c>
      <c r="N12" s="10"/>
      <c r="O12" s="10"/>
      <c r="AA12">
        <f t="shared" si="0"/>
        <v>3</v>
      </c>
      <c r="AB12">
        <f>VLOOKUP($AA12,'Long Format'!$M$14:$P$417,2,FALSE)</f>
        <v>1995</v>
      </c>
      <c r="AC12">
        <f>VLOOKUP($AA12,'Long Format'!$M$14:$P$417,3,FALSE)</f>
        <v>27</v>
      </c>
      <c r="AD12">
        <f>VLOOKUP($AA12,'Long Format'!$M$14:$P$417,4,FALSE)</f>
        <v>3319</v>
      </c>
    </row>
    <row r="13" spans="2:30" ht="15">
      <c r="B13" s="8">
        <f t="shared" si="1"/>
        <v>1998</v>
      </c>
      <c r="C13" s="10">
        <v>6000</v>
      </c>
      <c r="D13" s="10">
        <v>10</v>
      </c>
      <c r="E13" s="10">
        <v>781</v>
      </c>
      <c r="F13" s="10">
        <v>3135</v>
      </c>
      <c r="G13" s="10">
        <v>4085</v>
      </c>
      <c r="H13" s="10">
        <v>4442</v>
      </c>
      <c r="I13" s="10">
        <v>4777</v>
      </c>
      <c r="J13" s="10">
        <v>4914</v>
      </c>
      <c r="K13" s="10">
        <v>5110</v>
      </c>
      <c r="L13" s="10">
        <v>5176</v>
      </c>
      <c r="M13" s="10"/>
      <c r="N13" s="10"/>
      <c r="O13" s="10"/>
      <c r="AA13">
        <f t="shared" si="0"/>
        <v>4</v>
      </c>
      <c r="AB13">
        <f>VLOOKUP($AA13,'Long Format'!$M$14:$P$417,2,FALSE)</f>
        <v>1995</v>
      </c>
      <c r="AC13">
        <f>VLOOKUP($AA13,'Long Format'!$M$14:$P$417,3,FALSE)</f>
        <v>39</v>
      </c>
      <c r="AD13">
        <f>VLOOKUP($AA13,'Long Format'!$M$14:$P$417,4,FALSE)</f>
        <v>4020</v>
      </c>
    </row>
    <row r="14" spans="2:30" ht="15">
      <c r="B14" s="8">
        <f t="shared" si="1"/>
        <v>1999</v>
      </c>
      <c r="C14" s="10">
        <v>6000</v>
      </c>
      <c r="D14" s="10">
        <v>13</v>
      </c>
      <c r="E14" s="10">
        <v>937</v>
      </c>
      <c r="F14" s="10">
        <v>3506</v>
      </c>
      <c r="G14" s="10">
        <v>4828</v>
      </c>
      <c r="H14" s="10">
        <v>5447</v>
      </c>
      <c r="I14" s="10">
        <v>5790</v>
      </c>
      <c r="J14" s="10">
        <v>6112</v>
      </c>
      <c r="K14" s="10">
        <v>6295</v>
      </c>
      <c r="L14" s="10"/>
      <c r="M14" s="10"/>
      <c r="N14" s="10"/>
      <c r="O14" s="10"/>
      <c r="AA14">
        <f t="shared" si="0"/>
        <v>5</v>
      </c>
      <c r="AB14">
        <f>VLOOKUP($AA14,'Long Format'!$M$14:$P$417,2,FALSE)</f>
        <v>1995</v>
      </c>
      <c r="AC14">
        <f>VLOOKUP($AA14,'Long Format'!$M$14:$P$417,3,FALSE)</f>
        <v>51</v>
      </c>
      <c r="AD14">
        <f>VLOOKUP($AA14,'Long Format'!$M$14:$P$417,4,FALSE)</f>
        <v>4232</v>
      </c>
    </row>
    <row r="15" spans="2:30" ht="15">
      <c r="B15" s="8">
        <f t="shared" si="1"/>
        <v>2000</v>
      </c>
      <c r="C15" s="10">
        <v>6000</v>
      </c>
      <c r="D15" s="10">
        <v>2</v>
      </c>
      <c r="E15" s="10">
        <v>751</v>
      </c>
      <c r="F15" s="10">
        <v>2639</v>
      </c>
      <c r="G15" s="10">
        <v>3622</v>
      </c>
      <c r="H15" s="10">
        <v>3931</v>
      </c>
      <c r="I15" s="10">
        <v>4077</v>
      </c>
      <c r="J15" s="10">
        <v>4244</v>
      </c>
      <c r="K15" s="10"/>
      <c r="L15" s="10"/>
      <c r="M15" s="10"/>
      <c r="N15" s="10"/>
      <c r="O15" s="10"/>
      <c r="AA15">
        <f t="shared" si="0"/>
        <v>6</v>
      </c>
      <c r="AB15">
        <f>VLOOKUP($AA15,'Long Format'!$M$14:$P$417,2,FALSE)</f>
        <v>1995</v>
      </c>
      <c r="AC15">
        <f>VLOOKUP($AA15,'Long Format'!$M$14:$P$417,3,FALSE)</f>
        <v>63</v>
      </c>
      <c r="AD15">
        <f>VLOOKUP($AA15,'Long Format'!$M$14:$P$417,4,FALSE)</f>
        <v>4252</v>
      </c>
    </row>
    <row r="16" spans="2:30" ht="15">
      <c r="B16" s="8">
        <f t="shared" si="1"/>
        <v>2001</v>
      </c>
      <c r="C16" s="10">
        <v>6000</v>
      </c>
      <c r="D16" s="10">
        <v>4</v>
      </c>
      <c r="E16" s="10">
        <v>1286</v>
      </c>
      <c r="F16" s="10">
        <v>3570</v>
      </c>
      <c r="G16" s="10">
        <v>4915</v>
      </c>
      <c r="H16" s="10">
        <v>5377</v>
      </c>
      <c r="I16" s="10">
        <v>5546</v>
      </c>
      <c r="J16" s="10"/>
      <c r="K16" s="10"/>
      <c r="L16" s="10"/>
      <c r="M16" s="10"/>
      <c r="N16" s="10"/>
      <c r="O16" s="10"/>
      <c r="AA16">
        <f t="shared" si="0"/>
        <v>7</v>
      </c>
      <c r="AB16">
        <f>VLOOKUP($AA16,'Long Format'!$M$14:$P$417,2,FALSE)</f>
        <v>1995</v>
      </c>
      <c r="AC16">
        <f>VLOOKUP($AA16,'Long Format'!$M$14:$P$417,3,FALSE)</f>
        <v>75</v>
      </c>
      <c r="AD16">
        <f>VLOOKUP($AA16,'Long Format'!$M$14:$P$417,4,FALSE)</f>
        <v>4334</v>
      </c>
    </row>
    <row r="17" spans="2:30" ht="15">
      <c r="B17" s="8">
        <f t="shared" si="1"/>
        <v>2002</v>
      </c>
      <c r="C17" s="10">
        <v>6000</v>
      </c>
      <c r="D17" s="10">
        <v>2</v>
      </c>
      <c r="E17" s="10">
        <v>911</v>
      </c>
      <c r="F17" s="10">
        <v>5023</v>
      </c>
      <c r="G17" s="10">
        <v>6617</v>
      </c>
      <c r="H17" s="10">
        <v>7194</v>
      </c>
      <c r="I17" s="10"/>
      <c r="J17" s="10"/>
      <c r="K17" s="10"/>
      <c r="L17" s="10"/>
      <c r="M17" s="10"/>
      <c r="N17" s="10"/>
      <c r="O17" s="10"/>
      <c r="AA17">
        <f t="shared" si="0"/>
        <v>8</v>
      </c>
      <c r="AB17">
        <f>VLOOKUP($AA17,'Long Format'!$M$14:$P$417,2,FALSE)</f>
        <v>1995</v>
      </c>
      <c r="AC17">
        <f>VLOOKUP($AA17,'Long Format'!$M$14:$P$417,3,FALSE)</f>
        <v>87</v>
      </c>
      <c r="AD17">
        <f>VLOOKUP($AA17,'Long Format'!$M$14:$P$417,4,FALSE)</f>
        <v>4369</v>
      </c>
    </row>
    <row r="18" spans="2:30" ht="15">
      <c r="B18" s="8">
        <f t="shared" si="1"/>
        <v>2003</v>
      </c>
      <c r="C18" s="10">
        <v>6000</v>
      </c>
      <c r="D18" s="10">
        <v>3</v>
      </c>
      <c r="E18" s="10">
        <v>1398</v>
      </c>
      <c r="F18" s="10">
        <v>4021</v>
      </c>
      <c r="G18" s="10">
        <v>4825</v>
      </c>
      <c r="H18" s="10"/>
      <c r="I18" s="10"/>
      <c r="J18" s="10"/>
      <c r="K18" s="10"/>
      <c r="L18" s="10"/>
      <c r="M18" s="10"/>
      <c r="N18" s="10"/>
      <c r="O18" s="10"/>
      <c r="AA18">
        <f t="shared" si="0"/>
        <v>9</v>
      </c>
      <c r="AB18">
        <f>VLOOKUP($AA18,'Long Format'!$M$14:$P$417,2,FALSE)</f>
        <v>1995</v>
      </c>
      <c r="AC18">
        <f>VLOOKUP($AA18,'Long Format'!$M$14:$P$417,3,FALSE)</f>
        <v>99</v>
      </c>
      <c r="AD18">
        <f>VLOOKUP($AA18,'Long Format'!$M$14:$P$417,4,FALSE)</f>
        <v>4386</v>
      </c>
    </row>
    <row r="19" spans="2:30" ht="15">
      <c r="B19" s="8">
        <f t="shared" si="1"/>
        <v>2004</v>
      </c>
      <c r="C19" s="10">
        <v>6000</v>
      </c>
      <c r="D19" s="10">
        <v>4</v>
      </c>
      <c r="E19" s="10">
        <v>1130</v>
      </c>
      <c r="F19" s="10">
        <v>3981</v>
      </c>
      <c r="G19" s="10"/>
      <c r="H19" s="10"/>
      <c r="I19" s="10"/>
      <c r="J19" s="10"/>
      <c r="K19" s="10"/>
      <c r="L19" s="10"/>
      <c r="M19" s="10"/>
      <c r="N19" s="10"/>
      <c r="O19" s="10"/>
      <c r="AA19">
        <f t="shared" si="0"/>
        <v>10</v>
      </c>
      <c r="AB19">
        <f>VLOOKUP($AA19,'Long Format'!$M$14:$P$417,2,FALSE)</f>
        <v>1995</v>
      </c>
      <c r="AC19">
        <f>VLOOKUP($AA19,'Long Format'!$M$14:$P$417,3,FALSE)</f>
        <v>111</v>
      </c>
      <c r="AD19">
        <f>VLOOKUP($AA19,'Long Format'!$M$14:$P$417,4,FALSE)</f>
        <v>4395</v>
      </c>
    </row>
    <row r="20" spans="2:30" ht="15">
      <c r="B20" s="8">
        <f t="shared" si="1"/>
        <v>2005</v>
      </c>
      <c r="C20" s="10">
        <v>6000</v>
      </c>
      <c r="D20" s="10">
        <v>21</v>
      </c>
      <c r="E20" s="10">
        <v>915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AA20">
        <f t="shared" si="0"/>
        <v>11</v>
      </c>
      <c r="AB20">
        <f>VLOOKUP($AA20,'Long Format'!$M$14:$P$417,2,FALSE)</f>
        <v>1995</v>
      </c>
      <c r="AC20">
        <f>VLOOKUP($AA20,'Long Format'!$M$14:$P$417,3,FALSE)</f>
        <v>123</v>
      </c>
      <c r="AD20">
        <f>VLOOKUP($AA20,'Long Format'!$M$14:$P$417,4,FALSE)</f>
        <v>4401</v>
      </c>
    </row>
    <row r="21" spans="2:30" ht="15">
      <c r="B21" s="8">
        <f t="shared" si="1"/>
        <v>2006</v>
      </c>
      <c r="C21" s="10">
        <v>6000</v>
      </c>
      <c r="D21" s="10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AA21">
        <f t="shared" si="0"/>
        <v>12</v>
      </c>
      <c r="AB21">
        <f>VLOOKUP($AA21,'Long Format'!$M$14:$P$417,2,FALSE)</f>
        <v>1995</v>
      </c>
      <c r="AC21">
        <f>VLOOKUP($AA21,'Long Format'!$M$14:$P$417,3,FALSE)</f>
        <v>135</v>
      </c>
      <c r="AD21">
        <f>VLOOKUP($AA21,'Long Format'!$M$14:$P$417,4,FALSE)</f>
        <v>4399</v>
      </c>
    </row>
    <row r="22" spans="27:30" ht="15">
      <c r="AA22">
        <f t="shared" si="0"/>
        <v>13</v>
      </c>
      <c r="AB22">
        <f>VLOOKUP($AA22,'Long Format'!$M$14:$P$417,2,FALSE)</f>
        <v>1996</v>
      </c>
      <c r="AC22">
        <f>VLOOKUP($AA22,'Long Format'!$M$14:$P$417,3,FALSE)</f>
        <v>3</v>
      </c>
      <c r="AD22">
        <f>VLOOKUP($AA22,'Long Format'!$M$14:$P$417,4,FALSE)</f>
        <v>42</v>
      </c>
    </row>
    <row r="23" spans="27:30" ht="15">
      <c r="AA23">
        <f t="shared" si="0"/>
        <v>14</v>
      </c>
      <c r="AB23">
        <f>VLOOKUP($AA23,'Long Format'!$M$14:$P$417,2,FALSE)</f>
        <v>1996</v>
      </c>
      <c r="AC23">
        <f>VLOOKUP($AA23,'Long Format'!$M$14:$P$417,3,FALSE)</f>
        <v>15</v>
      </c>
      <c r="AD23">
        <f>VLOOKUP($AA23,'Long Format'!$M$14:$P$417,4,FALSE)</f>
        <v>1244</v>
      </c>
    </row>
    <row r="24" spans="27:30" ht="15">
      <c r="AA24">
        <f t="shared" si="0"/>
        <v>15</v>
      </c>
      <c r="AB24">
        <f>VLOOKUP($AA24,'Long Format'!$M$14:$P$417,2,FALSE)</f>
        <v>1996</v>
      </c>
      <c r="AC24">
        <f>VLOOKUP($AA24,'Long Format'!$M$14:$P$417,3,FALSE)</f>
        <v>27</v>
      </c>
      <c r="AD24">
        <f>VLOOKUP($AA24,'Long Format'!$M$14:$P$417,4,FALSE)</f>
        <v>3508</v>
      </c>
    </row>
    <row r="25" spans="1:30" ht="18.75">
      <c r="A25" s="2" t="s">
        <v>26</v>
      </c>
      <c r="AA25">
        <f t="shared" si="0"/>
        <v>16</v>
      </c>
      <c r="AB25">
        <f>VLOOKUP($AA25,'Long Format'!$M$14:$P$417,2,FALSE)</f>
        <v>1996</v>
      </c>
      <c r="AC25">
        <f>VLOOKUP($AA25,'Long Format'!$M$14:$P$417,3,FALSE)</f>
        <v>39</v>
      </c>
      <c r="AD25">
        <f>VLOOKUP($AA25,'Long Format'!$M$14:$P$417,4,FALSE)</f>
        <v>4603</v>
      </c>
    </row>
    <row r="26" spans="2:30" ht="15">
      <c r="B26" t="s">
        <v>41</v>
      </c>
      <c r="AA26">
        <f t="shared" si="0"/>
        <v>17</v>
      </c>
      <c r="AB26">
        <f>VLOOKUP($AA26,'Long Format'!$M$14:$P$417,2,FALSE)</f>
        <v>1996</v>
      </c>
      <c r="AC26">
        <f>VLOOKUP($AA26,'Long Format'!$M$14:$P$417,3,FALSE)</f>
        <v>51</v>
      </c>
      <c r="AD26">
        <f>VLOOKUP($AA26,'Long Format'!$M$14:$P$417,4,FALSE)</f>
        <v>4842</v>
      </c>
    </row>
    <row r="27" spans="2:30" ht="15">
      <c r="B27" t="s">
        <v>42</v>
      </c>
      <c r="AA27">
        <f t="shared" si="0"/>
        <v>18</v>
      </c>
      <c r="AB27">
        <f>VLOOKUP($AA27,'Long Format'!$M$14:$P$417,2,FALSE)</f>
        <v>1996</v>
      </c>
      <c r="AC27">
        <f>VLOOKUP($AA27,'Long Format'!$M$14:$P$417,3,FALSE)</f>
        <v>63</v>
      </c>
      <c r="AD27">
        <f>VLOOKUP($AA27,'Long Format'!$M$14:$P$417,4,FALSE)</f>
        <v>4970</v>
      </c>
    </row>
    <row r="28" spans="27:30" ht="15">
      <c r="AA28">
        <f t="shared" si="0"/>
        <v>19</v>
      </c>
      <c r="AB28">
        <f>VLOOKUP($AA28,'Long Format'!$M$14:$P$417,2,FALSE)</f>
        <v>1996</v>
      </c>
      <c r="AC28">
        <f>VLOOKUP($AA28,'Long Format'!$M$14:$P$417,3,FALSE)</f>
        <v>75</v>
      </c>
      <c r="AD28">
        <f>VLOOKUP($AA28,'Long Format'!$M$14:$P$417,4,FALSE)</f>
        <v>5059</v>
      </c>
    </row>
    <row r="29" spans="6:30" ht="42" customHeight="1">
      <c r="F29" s="11" t="s">
        <v>43</v>
      </c>
      <c r="H29" s="14"/>
      <c r="I29" s="14"/>
      <c r="J29" s="14"/>
      <c r="K29" s="14"/>
      <c r="L29" s="14"/>
      <c r="M29" s="14"/>
      <c r="N29" s="14"/>
      <c r="AA29">
        <f t="shared" si="0"/>
        <v>20</v>
      </c>
      <c r="AB29">
        <f>VLOOKUP($AA29,'Long Format'!$M$14:$P$417,2,FALSE)</f>
        <v>1996</v>
      </c>
      <c r="AC29">
        <f>VLOOKUP($AA29,'Long Format'!$M$14:$P$417,3,FALSE)</f>
        <v>87</v>
      </c>
      <c r="AD29">
        <f>VLOOKUP($AA29,'Long Format'!$M$14:$P$417,4,FALSE)</f>
        <v>5083</v>
      </c>
    </row>
    <row r="30" spans="6:30" ht="15.75">
      <c r="F30" t="s">
        <v>44</v>
      </c>
      <c r="H30" s="3">
        <f>IF(LEFT(output,7)="Success","Success",IF(ISBLANK(output),"","Failure"))</f>
      </c>
      <c r="AA30">
        <f t="shared" si="0"/>
        <v>21</v>
      </c>
      <c r="AB30">
        <f>VLOOKUP($AA30,'Long Format'!$M$14:$P$417,2,FALSE)</f>
        <v>1996</v>
      </c>
      <c r="AC30">
        <f>VLOOKUP($AA30,'Long Format'!$M$14:$P$417,3,FALSE)</f>
        <v>99</v>
      </c>
      <c r="AD30">
        <f>VLOOKUP($AA30,'Long Format'!$M$14:$P$417,4,FALSE)</f>
        <v>5155</v>
      </c>
    </row>
    <row r="31" spans="6:30" ht="15">
      <c r="F31" t="s">
        <v>45</v>
      </c>
      <c r="H31">
        <f>IF(status="Success",RIGHT(output,LEN(output)-9),"")</f>
      </c>
      <c r="AA31">
        <f t="shared" si="0"/>
        <v>22</v>
      </c>
      <c r="AB31">
        <f>VLOOKUP($AA31,'Long Format'!$M$14:$P$417,2,FALSE)</f>
        <v>1996</v>
      </c>
      <c r="AC31">
        <f>VLOOKUP($AA31,'Long Format'!$M$14:$P$417,3,FALSE)</f>
        <v>111</v>
      </c>
      <c r="AD31">
        <f>VLOOKUP($AA31,'Long Format'!$M$14:$P$417,4,FALSE)</f>
        <v>5205</v>
      </c>
    </row>
    <row r="32" spans="27:30" ht="15">
      <c r="AA32">
        <f t="shared" si="0"/>
        <v>23</v>
      </c>
      <c r="AB32">
        <f>VLOOKUP($AA32,'Long Format'!$M$14:$P$417,2,FALSE)</f>
        <v>1996</v>
      </c>
      <c r="AC32">
        <f>VLOOKUP($AA32,'Long Format'!$M$14:$P$417,3,FALSE)</f>
        <v>123</v>
      </c>
      <c r="AD32">
        <f>VLOOKUP($AA32,'Long Format'!$M$14:$P$417,4,FALSE)</f>
        <v>5205</v>
      </c>
    </row>
    <row r="33" spans="1:30" ht="18.75">
      <c r="A33" s="2" t="s">
        <v>27</v>
      </c>
      <c r="AA33">
        <f t="shared" si="0"/>
        <v>24</v>
      </c>
      <c r="AB33">
        <f>VLOOKUP($AA33,'Long Format'!$M$14:$P$417,2,FALSE)</f>
        <v>1997</v>
      </c>
      <c r="AC33">
        <f>VLOOKUP($AA33,'Long Format'!$M$14:$P$417,3,FALSE)</f>
        <v>3</v>
      </c>
      <c r="AD33">
        <f>VLOOKUP($AA33,'Long Format'!$M$14:$P$417,4,FALSE)</f>
        <v>17</v>
      </c>
    </row>
    <row r="34" spans="27:30" ht="15">
      <c r="AA34">
        <f t="shared" si="0"/>
        <v>25</v>
      </c>
      <c r="AB34">
        <f>VLOOKUP($AA34,'Long Format'!$M$14:$P$417,2,FALSE)</f>
        <v>1997</v>
      </c>
      <c r="AC34">
        <f>VLOOKUP($AA34,'Long Format'!$M$14:$P$417,3,FALSE)</f>
        <v>15</v>
      </c>
      <c r="AD34">
        <f>VLOOKUP($AA34,'Long Format'!$M$14:$P$417,4,FALSE)</f>
        <v>1088</v>
      </c>
    </row>
    <row r="35" spans="2:30" ht="15.75">
      <c r="B35" t="s">
        <v>28</v>
      </c>
      <c r="E35" s="12">
        <f>IF(status="Success",HYPERLINK("http://soap.favir.net/"&amp;prefix&amp;".pdf"),"")</f>
      </c>
      <c r="F35" s="13"/>
      <c r="G35" s="13"/>
      <c r="H35" s="13"/>
      <c r="I35" s="13"/>
      <c r="J35" s="13"/>
      <c r="K35" s="13"/>
      <c r="L35" s="13"/>
      <c r="M35" s="13"/>
      <c r="AA35">
        <f t="shared" si="0"/>
        <v>26</v>
      </c>
      <c r="AB35">
        <f>VLOOKUP($AA35,'Long Format'!$M$14:$P$417,2,FALSE)</f>
        <v>1997</v>
      </c>
      <c r="AC35">
        <f>VLOOKUP($AA35,'Long Format'!$M$14:$P$417,3,FALSE)</f>
        <v>27</v>
      </c>
      <c r="AD35">
        <f>VLOOKUP($AA35,'Long Format'!$M$14:$P$417,4,FALSE)</f>
        <v>3438</v>
      </c>
    </row>
    <row r="36" spans="2:30" ht="15.75">
      <c r="B36" t="s">
        <v>29</v>
      </c>
      <c r="E36" s="12">
        <f>IF(status="Success",HYPERLINK("http://soap.favir.net/"&amp;prefix&amp;".Rnw"),"")</f>
      </c>
      <c r="F36" s="13"/>
      <c r="G36" s="13"/>
      <c r="H36" s="13"/>
      <c r="I36" s="13"/>
      <c r="J36" s="13"/>
      <c r="K36" s="13"/>
      <c r="L36" s="13"/>
      <c r="M36" s="13"/>
      <c r="AA36">
        <f t="shared" si="0"/>
        <v>27</v>
      </c>
      <c r="AB36">
        <f>VLOOKUP($AA36,'Long Format'!$M$14:$P$417,2,FALSE)</f>
        <v>1997</v>
      </c>
      <c r="AC36">
        <f>VLOOKUP($AA36,'Long Format'!$M$14:$P$417,3,FALSE)</f>
        <v>39</v>
      </c>
      <c r="AD36">
        <f>VLOOKUP($AA36,'Long Format'!$M$14:$P$417,4,FALSE)</f>
        <v>4169</v>
      </c>
    </row>
    <row r="37" spans="27:30" ht="15">
      <c r="AA37">
        <f t="shared" si="0"/>
        <v>28</v>
      </c>
      <c r="AB37">
        <f>VLOOKUP($AA37,'Long Format'!$M$14:$P$417,2,FALSE)</f>
        <v>1997</v>
      </c>
      <c r="AC37">
        <f>VLOOKUP($AA37,'Long Format'!$M$14:$P$417,3,FALSE)</f>
        <v>51</v>
      </c>
      <c r="AD37">
        <f>VLOOKUP($AA37,'Long Format'!$M$14:$P$417,4,FALSE)</f>
        <v>4371</v>
      </c>
    </row>
    <row r="38" spans="27:30" ht="15">
      <c r="AA38">
        <f t="shared" si="0"/>
        <v>29</v>
      </c>
      <c r="AB38">
        <f>VLOOKUP($AA38,'Long Format'!$M$14:$P$417,2,FALSE)</f>
        <v>1997</v>
      </c>
      <c r="AC38">
        <f>VLOOKUP($AA38,'Long Format'!$M$14:$P$417,3,FALSE)</f>
        <v>63</v>
      </c>
      <c r="AD38">
        <f>VLOOKUP($AA38,'Long Format'!$M$14:$P$417,4,FALSE)</f>
        <v>4482</v>
      </c>
    </row>
    <row r="39" spans="27:30" ht="15">
      <c r="AA39">
        <f t="shared" si="0"/>
        <v>30</v>
      </c>
      <c r="AB39">
        <f>VLOOKUP($AA39,'Long Format'!$M$14:$P$417,2,FALSE)</f>
        <v>1997</v>
      </c>
      <c r="AC39">
        <f>VLOOKUP($AA39,'Long Format'!$M$14:$P$417,3,FALSE)</f>
        <v>75</v>
      </c>
      <c r="AD39">
        <f>VLOOKUP($AA39,'Long Format'!$M$14:$P$417,4,FALSE)</f>
        <v>4626</v>
      </c>
    </row>
    <row r="40" spans="27:30" ht="15">
      <c r="AA40">
        <f t="shared" si="0"/>
        <v>31</v>
      </c>
      <c r="AB40">
        <f>VLOOKUP($AA40,'Long Format'!$M$14:$P$417,2,FALSE)</f>
        <v>1997</v>
      </c>
      <c r="AC40">
        <f>VLOOKUP($AA40,'Long Format'!$M$14:$P$417,3,FALSE)</f>
        <v>87</v>
      </c>
      <c r="AD40">
        <f>VLOOKUP($AA40,'Long Format'!$M$14:$P$417,4,FALSE)</f>
        <v>4734</v>
      </c>
    </row>
    <row r="41" spans="27:30" ht="15">
      <c r="AA41">
        <f t="shared" si="0"/>
        <v>32</v>
      </c>
      <c r="AB41">
        <f>VLOOKUP($AA41,'Long Format'!$M$14:$P$417,2,FALSE)</f>
        <v>1997</v>
      </c>
      <c r="AC41">
        <f>VLOOKUP($AA41,'Long Format'!$M$14:$P$417,3,FALSE)</f>
        <v>99</v>
      </c>
      <c r="AD41">
        <f>VLOOKUP($AA41,'Long Format'!$M$14:$P$417,4,FALSE)</f>
        <v>4794</v>
      </c>
    </row>
    <row r="42" spans="27:30" ht="15">
      <c r="AA42">
        <f t="shared" si="0"/>
        <v>33</v>
      </c>
      <c r="AB42">
        <f>VLOOKUP($AA42,'Long Format'!$M$14:$P$417,2,FALSE)</f>
        <v>1997</v>
      </c>
      <c r="AC42">
        <f>VLOOKUP($AA42,'Long Format'!$M$14:$P$417,3,FALSE)</f>
        <v>111</v>
      </c>
      <c r="AD42">
        <f>VLOOKUP($AA42,'Long Format'!$M$14:$P$417,4,FALSE)</f>
        <v>4804</v>
      </c>
    </row>
    <row r="43" spans="27:30" ht="15">
      <c r="AA43">
        <f t="shared" si="0"/>
        <v>34</v>
      </c>
      <c r="AB43">
        <f>VLOOKUP($AA43,'Long Format'!$M$14:$P$417,2,FALSE)</f>
        <v>1998</v>
      </c>
      <c r="AC43">
        <f>VLOOKUP($AA43,'Long Format'!$M$14:$P$417,3,FALSE)</f>
        <v>3</v>
      </c>
      <c r="AD43">
        <f>VLOOKUP($AA43,'Long Format'!$M$14:$P$417,4,FALSE)</f>
        <v>10</v>
      </c>
    </row>
    <row r="44" spans="27:30" ht="15">
      <c r="AA44">
        <f t="shared" si="0"/>
        <v>35</v>
      </c>
      <c r="AB44">
        <f>VLOOKUP($AA44,'Long Format'!$M$14:$P$417,2,FALSE)</f>
        <v>1998</v>
      </c>
      <c r="AC44">
        <f>VLOOKUP($AA44,'Long Format'!$M$14:$P$417,3,FALSE)</f>
        <v>15</v>
      </c>
      <c r="AD44">
        <f>VLOOKUP($AA44,'Long Format'!$M$14:$P$417,4,FALSE)</f>
        <v>781</v>
      </c>
    </row>
    <row r="45" spans="27:30" ht="15">
      <c r="AA45">
        <f t="shared" si="0"/>
        <v>36</v>
      </c>
      <c r="AB45">
        <f>VLOOKUP($AA45,'Long Format'!$M$14:$P$417,2,FALSE)</f>
        <v>1998</v>
      </c>
      <c r="AC45">
        <f>VLOOKUP($AA45,'Long Format'!$M$14:$P$417,3,FALSE)</f>
        <v>27</v>
      </c>
      <c r="AD45">
        <f>VLOOKUP($AA45,'Long Format'!$M$14:$P$417,4,FALSE)</f>
        <v>3135</v>
      </c>
    </row>
    <row r="46" spans="27:30" ht="15">
      <c r="AA46">
        <f t="shared" si="0"/>
        <v>37</v>
      </c>
      <c r="AB46">
        <f>VLOOKUP($AA46,'Long Format'!$M$14:$P$417,2,FALSE)</f>
        <v>1998</v>
      </c>
      <c r="AC46">
        <f>VLOOKUP($AA46,'Long Format'!$M$14:$P$417,3,FALSE)</f>
        <v>39</v>
      </c>
      <c r="AD46">
        <f>VLOOKUP($AA46,'Long Format'!$M$14:$P$417,4,FALSE)</f>
        <v>4085</v>
      </c>
    </row>
    <row r="47" spans="27:30" ht="15">
      <c r="AA47">
        <f t="shared" si="0"/>
        <v>38</v>
      </c>
      <c r="AB47">
        <f>VLOOKUP($AA47,'Long Format'!$M$14:$P$417,2,FALSE)</f>
        <v>1998</v>
      </c>
      <c r="AC47">
        <f>VLOOKUP($AA47,'Long Format'!$M$14:$P$417,3,FALSE)</f>
        <v>51</v>
      </c>
      <c r="AD47">
        <f>VLOOKUP($AA47,'Long Format'!$M$14:$P$417,4,FALSE)</f>
        <v>4442</v>
      </c>
    </row>
    <row r="48" spans="27:30" ht="15">
      <c r="AA48">
        <f t="shared" si="0"/>
        <v>39</v>
      </c>
      <c r="AB48">
        <f>VLOOKUP($AA48,'Long Format'!$M$14:$P$417,2,FALSE)</f>
        <v>1998</v>
      </c>
      <c r="AC48">
        <f>VLOOKUP($AA48,'Long Format'!$M$14:$P$417,3,FALSE)</f>
        <v>63</v>
      </c>
      <c r="AD48">
        <f>VLOOKUP($AA48,'Long Format'!$M$14:$P$417,4,FALSE)</f>
        <v>4777</v>
      </c>
    </row>
    <row r="49" spans="27:30" ht="15">
      <c r="AA49">
        <f t="shared" si="0"/>
        <v>40</v>
      </c>
      <c r="AB49">
        <f>VLOOKUP($AA49,'Long Format'!$M$14:$P$417,2,FALSE)</f>
        <v>1998</v>
      </c>
      <c r="AC49">
        <f>VLOOKUP($AA49,'Long Format'!$M$14:$P$417,3,FALSE)</f>
        <v>75</v>
      </c>
      <c r="AD49">
        <f>VLOOKUP($AA49,'Long Format'!$M$14:$P$417,4,FALSE)</f>
        <v>4914</v>
      </c>
    </row>
    <row r="50" spans="27:30" ht="15">
      <c r="AA50">
        <f t="shared" si="0"/>
        <v>41</v>
      </c>
      <c r="AB50">
        <f>VLOOKUP($AA50,'Long Format'!$M$14:$P$417,2,FALSE)</f>
        <v>1998</v>
      </c>
      <c r="AC50">
        <f>VLOOKUP($AA50,'Long Format'!$M$14:$P$417,3,FALSE)</f>
        <v>87</v>
      </c>
      <c r="AD50">
        <f>VLOOKUP($AA50,'Long Format'!$M$14:$P$417,4,FALSE)</f>
        <v>5110</v>
      </c>
    </row>
    <row r="51" spans="27:30" ht="15">
      <c r="AA51">
        <f t="shared" si="0"/>
        <v>42</v>
      </c>
      <c r="AB51">
        <f>VLOOKUP($AA51,'Long Format'!$M$14:$P$417,2,FALSE)</f>
        <v>1998</v>
      </c>
      <c r="AC51">
        <f>VLOOKUP($AA51,'Long Format'!$M$14:$P$417,3,FALSE)</f>
        <v>99</v>
      </c>
      <c r="AD51">
        <f>VLOOKUP($AA51,'Long Format'!$M$14:$P$417,4,FALSE)</f>
        <v>5176</v>
      </c>
    </row>
    <row r="52" spans="27:30" ht="15">
      <c r="AA52">
        <f t="shared" si="0"/>
        <v>43</v>
      </c>
      <c r="AB52">
        <f>VLOOKUP($AA52,'Long Format'!$M$14:$P$417,2,FALSE)</f>
        <v>1999</v>
      </c>
      <c r="AC52">
        <f>VLOOKUP($AA52,'Long Format'!$M$14:$P$417,3,FALSE)</f>
        <v>3</v>
      </c>
      <c r="AD52">
        <f>VLOOKUP($AA52,'Long Format'!$M$14:$P$417,4,FALSE)</f>
        <v>13</v>
      </c>
    </row>
    <row r="53" spans="27:30" ht="15">
      <c r="AA53">
        <f t="shared" si="0"/>
        <v>44</v>
      </c>
      <c r="AB53">
        <f>VLOOKUP($AA53,'Long Format'!$M$14:$P$417,2,FALSE)</f>
        <v>1999</v>
      </c>
      <c r="AC53">
        <f>VLOOKUP($AA53,'Long Format'!$M$14:$P$417,3,FALSE)</f>
        <v>15</v>
      </c>
      <c r="AD53">
        <f>VLOOKUP($AA53,'Long Format'!$M$14:$P$417,4,FALSE)</f>
        <v>937</v>
      </c>
    </row>
    <row r="54" spans="27:30" ht="15">
      <c r="AA54">
        <f t="shared" si="0"/>
        <v>45</v>
      </c>
      <c r="AB54">
        <f>VLOOKUP($AA54,'Long Format'!$M$14:$P$417,2,FALSE)</f>
        <v>1999</v>
      </c>
      <c r="AC54">
        <f>VLOOKUP($AA54,'Long Format'!$M$14:$P$417,3,FALSE)</f>
        <v>27</v>
      </c>
      <c r="AD54">
        <f>VLOOKUP($AA54,'Long Format'!$M$14:$P$417,4,FALSE)</f>
        <v>3506</v>
      </c>
    </row>
    <row r="55" spans="27:30" ht="15">
      <c r="AA55">
        <f t="shared" si="0"/>
        <v>46</v>
      </c>
      <c r="AB55">
        <f>VLOOKUP($AA55,'Long Format'!$M$14:$P$417,2,FALSE)</f>
        <v>1999</v>
      </c>
      <c r="AC55">
        <f>VLOOKUP($AA55,'Long Format'!$M$14:$P$417,3,FALSE)</f>
        <v>39</v>
      </c>
      <c r="AD55">
        <f>VLOOKUP($AA55,'Long Format'!$M$14:$P$417,4,FALSE)</f>
        <v>4828</v>
      </c>
    </row>
    <row r="56" spans="27:30" ht="15">
      <c r="AA56">
        <f t="shared" si="0"/>
        <v>47</v>
      </c>
      <c r="AB56">
        <f>VLOOKUP($AA56,'Long Format'!$M$14:$P$417,2,FALSE)</f>
        <v>1999</v>
      </c>
      <c r="AC56">
        <f>VLOOKUP($AA56,'Long Format'!$M$14:$P$417,3,FALSE)</f>
        <v>51</v>
      </c>
      <c r="AD56">
        <f>VLOOKUP($AA56,'Long Format'!$M$14:$P$417,4,FALSE)</f>
        <v>5447</v>
      </c>
    </row>
    <row r="57" spans="27:30" ht="15">
      <c r="AA57">
        <f t="shared" si="0"/>
        <v>48</v>
      </c>
      <c r="AB57">
        <f>VLOOKUP($AA57,'Long Format'!$M$14:$P$417,2,FALSE)</f>
        <v>1999</v>
      </c>
      <c r="AC57">
        <f>VLOOKUP($AA57,'Long Format'!$M$14:$P$417,3,FALSE)</f>
        <v>63</v>
      </c>
      <c r="AD57">
        <f>VLOOKUP($AA57,'Long Format'!$M$14:$P$417,4,FALSE)</f>
        <v>5790</v>
      </c>
    </row>
    <row r="58" spans="27:30" ht="15">
      <c r="AA58">
        <f t="shared" si="0"/>
        <v>49</v>
      </c>
      <c r="AB58">
        <f>VLOOKUP($AA58,'Long Format'!$M$14:$P$417,2,FALSE)</f>
        <v>1999</v>
      </c>
      <c r="AC58">
        <f>VLOOKUP($AA58,'Long Format'!$M$14:$P$417,3,FALSE)</f>
        <v>75</v>
      </c>
      <c r="AD58">
        <f>VLOOKUP($AA58,'Long Format'!$M$14:$P$417,4,FALSE)</f>
        <v>6112</v>
      </c>
    </row>
    <row r="59" spans="27:30" ht="15">
      <c r="AA59">
        <f t="shared" si="0"/>
        <v>50</v>
      </c>
      <c r="AB59">
        <f>VLOOKUP($AA59,'Long Format'!$M$14:$P$417,2,FALSE)</f>
        <v>1999</v>
      </c>
      <c r="AC59">
        <f>VLOOKUP($AA59,'Long Format'!$M$14:$P$417,3,FALSE)</f>
        <v>87</v>
      </c>
      <c r="AD59">
        <f>VLOOKUP($AA59,'Long Format'!$M$14:$P$417,4,FALSE)</f>
        <v>6295</v>
      </c>
    </row>
    <row r="60" spans="27:30" ht="15">
      <c r="AA60">
        <f t="shared" si="0"/>
        <v>51</v>
      </c>
      <c r="AB60">
        <f>VLOOKUP($AA60,'Long Format'!$M$14:$P$417,2,FALSE)</f>
        <v>2000</v>
      </c>
      <c r="AC60">
        <f>VLOOKUP($AA60,'Long Format'!$M$14:$P$417,3,FALSE)</f>
        <v>3</v>
      </c>
      <c r="AD60">
        <f>VLOOKUP($AA60,'Long Format'!$M$14:$P$417,4,FALSE)</f>
        <v>2</v>
      </c>
    </row>
    <row r="61" spans="27:30" ht="15">
      <c r="AA61">
        <f t="shared" si="0"/>
        <v>52</v>
      </c>
      <c r="AB61">
        <f>VLOOKUP($AA61,'Long Format'!$M$14:$P$417,2,FALSE)</f>
        <v>2000</v>
      </c>
      <c r="AC61">
        <f>VLOOKUP($AA61,'Long Format'!$M$14:$P$417,3,FALSE)</f>
        <v>15</v>
      </c>
      <c r="AD61">
        <f>VLOOKUP($AA61,'Long Format'!$M$14:$P$417,4,FALSE)</f>
        <v>751</v>
      </c>
    </row>
    <row r="62" spans="27:30" ht="15">
      <c r="AA62">
        <f t="shared" si="0"/>
        <v>53</v>
      </c>
      <c r="AB62">
        <f>VLOOKUP($AA62,'Long Format'!$M$14:$P$417,2,FALSE)</f>
        <v>2000</v>
      </c>
      <c r="AC62">
        <f>VLOOKUP($AA62,'Long Format'!$M$14:$P$417,3,FALSE)</f>
        <v>27</v>
      </c>
      <c r="AD62">
        <f>VLOOKUP($AA62,'Long Format'!$M$14:$P$417,4,FALSE)</f>
        <v>2639</v>
      </c>
    </row>
    <row r="63" spans="27:30" ht="15">
      <c r="AA63">
        <f t="shared" si="0"/>
        <v>54</v>
      </c>
      <c r="AB63">
        <f>VLOOKUP($AA63,'Long Format'!$M$14:$P$417,2,FALSE)</f>
        <v>2000</v>
      </c>
      <c r="AC63">
        <f>VLOOKUP($AA63,'Long Format'!$M$14:$P$417,3,FALSE)</f>
        <v>39</v>
      </c>
      <c r="AD63">
        <f>VLOOKUP($AA63,'Long Format'!$M$14:$P$417,4,FALSE)</f>
        <v>3622</v>
      </c>
    </row>
    <row r="64" spans="27:30" ht="15">
      <c r="AA64">
        <f t="shared" si="0"/>
        <v>55</v>
      </c>
      <c r="AB64">
        <f>VLOOKUP($AA64,'Long Format'!$M$14:$P$417,2,FALSE)</f>
        <v>2000</v>
      </c>
      <c r="AC64">
        <f>VLOOKUP($AA64,'Long Format'!$M$14:$P$417,3,FALSE)</f>
        <v>51</v>
      </c>
      <c r="AD64">
        <f>VLOOKUP($AA64,'Long Format'!$M$14:$P$417,4,FALSE)</f>
        <v>3931</v>
      </c>
    </row>
    <row r="65" spans="27:30" ht="15">
      <c r="AA65">
        <f t="shared" si="0"/>
        <v>56</v>
      </c>
      <c r="AB65">
        <f>VLOOKUP($AA65,'Long Format'!$M$14:$P$417,2,FALSE)</f>
        <v>2000</v>
      </c>
      <c r="AC65">
        <f>VLOOKUP($AA65,'Long Format'!$M$14:$P$417,3,FALSE)</f>
        <v>63</v>
      </c>
      <c r="AD65">
        <f>VLOOKUP($AA65,'Long Format'!$M$14:$P$417,4,FALSE)</f>
        <v>4077</v>
      </c>
    </row>
    <row r="66" spans="27:30" ht="15">
      <c r="AA66">
        <f t="shared" si="0"/>
        <v>57</v>
      </c>
      <c r="AB66">
        <f>VLOOKUP($AA66,'Long Format'!$M$14:$P$417,2,FALSE)</f>
        <v>2000</v>
      </c>
      <c r="AC66">
        <f>VLOOKUP($AA66,'Long Format'!$M$14:$P$417,3,FALSE)</f>
        <v>75</v>
      </c>
      <c r="AD66">
        <f>VLOOKUP($AA66,'Long Format'!$M$14:$P$417,4,FALSE)</f>
        <v>4244</v>
      </c>
    </row>
    <row r="67" spans="27:30" ht="15">
      <c r="AA67">
        <f t="shared" si="0"/>
        <v>58</v>
      </c>
      <c r="AB67">
        <f>VLOOKUP($AA67,'Long Format'!$M$14:$P$417,2,FALSE)</f>
        <v>2001</v>
      </c>
      <c r="AC67">
        <f>VLOOKUP($AA67,'Long Format'!$M$14:$P$417,3,FALSE)</f>
        <v>3</v>
      </c>
      <c r="AD67">
        <f>VLOOKUP($AA67,'Long Format'!$M$14:$P$417,4,FALSE)</f>
        <v>4</v>
      </c>
    </row>
    <row r="68" spans="27:30" ht="15">
      <c r="AA68">
        <f t="shared" si="0"/>
        <v>59</v>
      </c>
      <c r="AB68">
        <f>VLOOKUP($AA68,'Long Format'!$M$14:$P$417,2,FALSE)</f>
        <v>2001</v>
      </c>
      <c r="AC68">
        <f>VLOOKUP($AA68,'Long Format'!$M$14:$P$417,3,FALSE)</f>
        <v>15</v>
      </c>
      <c r="AD68">
        <f>VLOOKUP($AA68,'Long Format'!$M$14:$P$417,4,FALSE)</f>
        <v>1286</v>
      </c>
    </row>
    <row r="69" spans="27:30" ht="15">
      <c r="AA69">
        <f t="shared" si="0"/>
        <v>60</v>
      </c>
      <c r="AB69">
        <f>VLOOKUP($AA69,'Long Format'!$M$14:$P$417,2,FALSE)</f>
        <v>2001</v>
      </c>
      <c r="AC69">
        <f>VLOOKUP($AA69,'Long Format'!$M$14:$P$417,3,FALSE)</f>
        <v>27</v>
      </c>
      <c r="AD69">
        <f>VLOOKUP($AA69,'Long Format'!$M$14:$P$417,4,FALSE)</f>
        <v>3570</v>
      </c>
    </row>
    <row r="70" spans="27:30" ht="15">
      <c r="AA70">
        <f t="shared" si="0"/>
        <v>61</v>
      </c>
      <c r="AB70">
        <f>VLOOKUP($AA70,'Long Format'!$M$14:$P$417,2,FALSE)</f>
        <v>2001</v>
      </c>
      <c r="AC70">
        <f>VLOOKUP($AA70,'Long Format'!$M$14:$P$417,3,FALSE)</f>
        <v>39</v>
      </c>
      <c r="AD70">
        <f>VLOOKUP($AA70,'Long Format'!$M$14:$P$417,4,FALSE)</f>
        <v>4915</v>
      </c>
    </row>
    <row r="71" spans="27:30" ht="15">
      <c r="AA71">
        <f t="shared" si="0"/>
        <v>62</v>
      </c>
      <c r="AB71">
        <f>VLOOKUP($AA71,'Long Format'!$M$14:$P$417,2,FALSE)</f>
        <v>2001</v>
      </c>
      <c r="AC71">
        <f>VLOOKUP($AA71,'Long Format'!$M$14:$P$417,3,FALSE)</f>
        <v>51</v>
      </c>
      <c r="AD71">
        <f>VLOOKUP($AA71,'Long Format'!$M$14:$P$417,4,FALSE)</f>
        <v>5377</v>
      </c>
    </row>
    <row r="72" spans="27:30" ht="15">
      <c r="AA72">
        <f t="shared" si="0"/>
        <v>63</v>
      </c>
      <c r="AB72">
        <f>VLOOKUP($AA72,'Long Format'!$M$14:$P$417,2,FALSE)</f>
        <v>2001</v>
      </c>
      <c r="AC72">
        <f>VLOOKUP($AA72,'Long Format'!$M$14:$P$417,3,FALSE)</f>
        <v>63</v>
      </c>
      <c r="AD72">
        <f>VLOOKUP($AA72,'Long Format'!$M$14:$P$417,4,FALSE)</f>
        <v>5546</v>
      </c>
    </row>
    <row r="73" spans="27:30" ht="15">
      <c r="AA73">
        <f t="shared" si="0"/>
        <v>64</v>
      </c>
      <c r="AB73">
        <f>VLOOKUP($AA73,'Long Format'!$M$14:$P$417,2,FALSE)</f>
        <v>2002</v>
      </c>
      <c r="AC73">
        <f>VLOOKUP($AA73,'Long Format'!$M$14:$P$417,3,FALSE)</f>
        <v>3</v>
      </c>
      <c r="AD73">
        <f>VLOOKUP($AA73,'Long Format'!$M$14:$P$417,4,FALSE)</f>
        <v>2</v>
      </c>
    </row>
    <row r="74" spans="27:30" ht="15">
      <c r="AA74">
        <f t="shared" si="0"/>
        <v>65</v>
      </c>
      <c r="AB74">
        <f>VLOOKUP($AA74,'Long Format'!$M$14:$P$417,2,FALSE)</f>
        <v>2002</v>
      </c>
      <c r="AC74">
        <f>VLOOKUP($AA74,'Long Format'!$M$14:$P$417,3,FALSE)</f>
        <v>15</v>
      </c>
      <c r="AD74">
        <f>VLOOKUP($AA74,'Long Format'!$M$14:$P$417,4,FALSE)</f>
        <v>911</v>
      </c>
    </row>
    <row r="75" spans="27:30" ht="15">
      <c r="AA75">
        <f aca="true" t="shared" si="2" ref="AA75:AA138">AA74+1</f>
        <v>66</v>
      </c>
      <c r="AB75">
        <f>VLOOKUP($AA75,'Long Format'!$M$14:$P$417,2,FALSE)</f>
        <v>2002</v>
      </c>
      <c r="AC75">
        <f>VLOOKUP($AA75,'Long Format'!$M$14:$P$417,3,FALSE)</f>
        <v>27</v>
      </c>
      <c r="AD75">
        <f>VLOOKUP($AA75,'Long Format'!$M$14:$P$417,4,FALSE)</f>
        <v>5023</v>
      </c>
    </row>
    <row r="76" spans="27:30" ht="15">
      <c r="AA76">
        <f t="shared" si="2"/>
        <v>67</v>
      </c>
      <c r="AB76">
        <f>VLOOKUP($AA76,'Long Format'!$M$14:$P$417,2,FALSE)</f>
        <v>2002</v>
      </c>
      <c r="AC76">
        <f>VLOOKUP($AA76,'Long Format'!$M$14:$P$417,3,FALSE)</f>
        <v>39</v>
      </c>
      <c r="AD76">
        <f>VLOOKUP($AA76,'Long Format'!$M$14:$P$417,4,FALSE)</f>
        <v>6617</v>
      </c>
    </row>
    <row r="77" spans="27:30" ht="15">
      <c r="AA77">
        <f t="shared" si="2"/>
        <v>68</v>
      </c>
      <c r="AB77">
        <f>VLOOKUP($AA77,'Long Format'!$M$14:$P$417,2,FALSE)</f>
        <v>2002</v>
      </c>
      <c r="AC77">
        <f>VLOOKUP($AA77,'Long Format'!$M$14:$P$417,3,FALSE)</f>
        <v>51</v>
      </c>
      <c r="AD77">
        <f>VLOOKUP($AA77,'Long Format'!$M$14:$P$417,4,FALSE)</f>
        <v>7194</v>
      </c>
    </row>
    <row r="78" spans="27:30" ht="15">
      <c r="AA78">
        <f t="shared" si="2"/>
        <v>69</v>
      </c>
      <c r="AB78">
        <f>VLOOKUP($AA78,'Long Format'!$M$14:$P$417,2,FALSE)</f>
        <v>2003</v>
      </c>
      <c r="AC78">
        <f>VLOOKUP($AA78,'Long Format'!$M$14:$P$417,3,FALSE)</f>
        <v>3</v>
      </c>
      <c r="AD78">
        <f>VLOOKUP($AA78,'Long Format'!$M$14:$P$417,4,FALSE)</f>
        <v>3</v>
      </c>
    </row>
    <row r="79" spans="27:30" ht="15">
      <c r="AA79">
        <f t="shared" si="2"/>
        <v>70</v>
      </c>
      <c r="AB79">
        <f>VLOOKUP($AA79,'Long Format'!$M$14:$P$417,2,FALSE)</f>
        <v>2003</v>
      </c>
      <c r="AC79">
        <f>VLOOKUP($AA79,'Long Format'!$M$14:$P$417,3,FALSE)</f>
        <v>15</v>
      </c>
      <c r="AD79">
        <f>VLOOKUP($AA79,'Long Format'!$M$14:$P$417,4,FALSE)</f>
        <v>1398</v>
      </c>
    </row>
    <row r="80" spans="27:30" ht="15">
      <c r="AA80">
        <f t="shared" si="2"/>
        <v>71</v>
      </c>
      <c r="AB80">
        <f>VLOOKUP($AA80,'Long Format'!$M$14:$P$417,2,FALSE)</f>
        <v>2003</v>
      </c>
      <c r="AC80">
        <f>VLOOKUP($AA80,'Long Format'!$M$14:$P$417,3,FALSE)</f>
        <v>27</v>
      </c>
      <c r="AD80">
        <f>VLOOKUP($AA80,'Long Format'!$M$14:$P$417,4,FALSE)</f>
        <v>4021</v>
      </c>
    </row>
    <row r="81" spans="27:30" ht="15">
      <c r="AA81">
        <f t="shared" si="2"/>
        <v>72</v>
      </c>
      <c r="AB81">
        <f>VLOOKUP($AA81,'Long Format'!$M$14:$P$417,2,FALSE)</f>
        <v>2003</v>
      </c>
      <c r="AC81">
        <f>VLOOKUP($AA81,'Long Format'!$M$14:$P$417,3,FALSE)</f>
        <v>39</v>
      </c>
      <c r="AD81">
        <f>VLOOKUP($AA81,'Long Format'!$M$14:$P$417,4,FALSE)</f>
        <v>4825</v>
      </c>
    </row>
    <row r="82" spans="27:30" ht="15">
      <c r="AA82">
        <f t="shared" si="2"/>
        <v>73</v>
      </c>
      <c r="AB82">
        <f>VLOOKUP($AA82,'Long Format'!$M$14:$P$417,2,FALSE)</f>
        <v>2004</v>
      </c>
      <c r="AC82">
        <f>VLOOKUP($AA82,'Long Format'!$M$14:$P$417,3,FALSE)</f>
        <v>3</v>
      </c>
      <c r="AD82">
        <f>VLOOKUP($AA82,'Long Format'!$M$14:$P$417,4,FALSE)</f>
        <v>4</v>
      </c>
    </row>
    <row r="83" spans="27:30" ht="15">
      <c r="AA83">
        <f t="shared" si="2"/>
        <v>74</v>
      </c>
      <c r="AB83">
        <f>VLOOKUP($AA83,'Long Format'!$M$14:$P$417,2,FALSE)</f>
        <v>2004</v>
      </c>
      <c r="AC83">
        <f>VLOOKUP($AA83,'Long Format'!$M$14:$P$417,3,FALSE)</f>
        <v>15</v>
      </c>
      <c r="AD83">
        <f>VLOOKUP($AA83,'Long Format'!$M$14:$P$417,4,FALSE)</f>
        <v>1130</v>
      </c>
    </row>
    <row r="84" spans="27:30" ht="15">
      <c r="AA84">
        <f t="shared" si="2"/>
        <v>75</v>
      </c>
      <c r="AB84">
        <f>VLOOKUP($AA84,'Long Format'!$M$14:$P$417,2,FALSE)</f>
        <v>2004</v>
      </c>
      <c r="AC84">
        <f>VLOOKUP($AA84,'Long Format'!$M$14:$P$417,3,FALSE)</f>
        <v>27</v>
      </c>
      <c r="AD84">
        <f>VLOOKUP($AA84,'Long Format'!$M$14:$P$417,4,FALSE)</f>
        <v>3981</v>
      </c>
    </row>
    <row r="85" spans="27:30" ht="15">
      <c r="AA85">
        <f t="shared" si="2"/>
        <v>76</v>
      </c>
      <c r="AB85">
        <f>VLOOKUP($AA85,'Long Format'!$M$14:$P$417,2,FALSE)</f>
        <v>2005</v>
      </c>
      <c r="AC85">
        <f>VLOOKUP($AA85,'Long Format'!$M$14:$P$417,3,FALSE)</f>
        <v>3</v>
      </c>
      <c r="AD85">
        <f>VLOOKUP($AA85,'Long Format'!$M$14:$P$417,4,FALSE)</f>
        <v>21</v>
      </c>
    </row>
    <row r="86" spans="27:30" ht="15">
      <c r="AA86">
        <f t="shared" si="2"/>
        <v>77</v>
      </c>
      <c r="AB86">
        <f>VLOOKUP($AA86,'Long Format'!$M$14:$P$417,2,FALSE)</f>
        <v>2005</v>
      </c>
      <c r="AC86">
        <f>VLOOKUP($AA86,'Long Format'!$M$14:$P$417,3,FALSE)</f>
        <v>15</v>
      </c>
      <c r="AD86">
        <f>VLOOKUP($AA86,'Long Format'!$M$14:$P$417,4,FALSE)</f>
        <v>915</v>
      </c>
    </row>
    <row r="87" spans="27:30" ht="15">
      <c r="AA87">
        <f t="shared" si="2"/>
        <v>78</v>
      </c>
      <c r="AB87">
        <f>VLOOKUP($AA87,'Long Format'!$M$14:$P$417,2,FALSE)</f>
        <v>2006</v>
      </c>
      <c r="AC87">
        <f>VLOOKUP($AA87,'Long Format'!$M$14:$P$417,3,FALSE)</f>
        <v>3</v>
      </c>
      <c r="AD87">
        <f>VLOOKUP($AA87,'Long Format'!$M$14:$P$417,4,FALSE)</f>
        <v>13</v>
      </c>
    </row>
    <row r="88" spans="27:30" ht="15">
      <c r="AA88">
        <f t="shared" si="2"/>
        <v>79</v>
      </c>
      <c r="AB88" t="e">
        <f>VLOOKUP($AA88,'Long Format'!$M$14:$P$417,2,FALSE)</f>
        <v>#N/A</v>
      </c>
      <c r="AC88" t="e">
        <f>VLOOKUP($AA88,'Long Format'!$M$14:$P$417,3,FALSE)</f>
        <v>#N/A</v>
      </c>
      <c r="AD88" t="e">
        <f>VLOOKUP($AA88,'Long Format'!$M$14:$P$417,4,FALSE)</f>
        <v>#N/A</v>
      </c>
    </row>
    <row r="89" spans="27:30" ht="15">
      <c r="AA89">
        <f t="shared" si="2"/>
        <v>80</v>
      </c>
      <c r="AB89" t="e">
        <f>VLOOKUP($AA89,'Long Format'!$M$14:$P$417,2,FALSE)</f>
        <v>#N/A</v>
      </c>
      <c r="AC89" t="e">
        <f>VLOOKUP($AA89,'Long Format'!$M$14:$P$417,3,FALSE)</f>
        <v>#N/A</v>
      </c>
      <c r="AD89" t="e">
        <f>VLOOKUP($AA89,'Long Format'!$M$14:$P$417,4,FALSE)</f>
        <v>#N/A</v>
      </c>
    </row>
    <row r="90" spans="27:30" ht="15">
      <c r="AA90">
        <f t="shared" si="2"/>
        <v>81</v>
      </c>
      <c r="AB90" t="e">
        <f>VLOOKUP($AA90,'Long Format'!$M$14:$P$417,2,FALSE)</f>
        <v>#N/A</v>
      </c>
      <c r="AC90" t="e">
        <f>VLOOKUP($AA90,'Long Format'!$M$14:$P$417,3,FALSE)</f>
        <v>#N/A</v>
      </c>
      <c r="AD90" t="e">
        <f>VLOOKUP($AA90,'Long Format'!$M$14:$P$417,4,FALSE)</f>
        <v>#N/A</v>
      </c>
    </row>
    <row r="91" spans="27:30" ht="15">
      <c r="AA91">
        <f t="shared" si="2"/>
        <v>82</v>
      </c>
      <c r="AB91" t="e">
        <f>VLOOKUP($AA91,'Long Format'!$M$14:$P$417,2,FALSE)</f>
        <v>#N/A</v>
      </c>
      <c r="AC91" t="e">
        <f>VLOOKUP($AA91,'Long Format'!$M$14:$P$417,3,FALSE)</f>
        <v>#N/A</v>
      </c>
      <c r="AD91" t="e">
        <f>VLOOKUP($AA91,'Long Format'!$M$14:$P$417,4,FALSE)</f>
        <v>#N/A</v>
      </c>
    </row>
    <row r="92" spans="27:30" ht="15">
      <c r="AA92">
        <f t="shared" si="2"/>
        <v>83</v>
      </c>
      <c r="AB92" t="e">
        <f>VLOOKUP($AA92,'Long Format'!$M$14:$P$417,2,FALSE)</f>
        <v>#N/A</v>
      </c>
      <c r="AC92" t="e">
        <f>VLOOKUP($AA92,'Long Format'!$M$14:$P$417,3,FALSE)</f>
        <v>#N/A</v>
      </c>
      <c r="AD92" t="e">
        <f>VLOOKUP($AA92,'Long Format'!$M$14:$P$417,4,FALSE)</f>
        <v>#N/A</v>
      </c>
    </row>
    <row r="93" spans="27:30" ht="15">
      <c r="AA93">
        <f t="shared" si="2"/>
        <v>84</v>
      </c>
      <c r="AB93" t="e">
        <f>VLOOKUP($AA93,'Long Format'!$M$14:$P$417,2,FALSE)</f>
        <v>#N/A</v>
      </c>
      <c r="AC93" t="e">
        <f>VLOOKUP($AA93,'Long Format'!$M$14:$P$417,3,FALSE)</f>
        <v>#N/A</v>
      </c>
      <c r="AD93" t="e">
        <f>VLOOKUP($AA93,'Long Format'!$M$14:$P$417,4,FALSE)</f>
        <v>#N/A</v>
      </c>
    </row>
    <row r="94" spans="27:30" ht="15">
      <c r="AA94">
        <f t="shared" si="2"/>
        <v>85</v>
      </c>
      <c r="AB94" t="e">
        <f>VLOOKUP($AA94,'Long Format'!$M$14:$P$417,2,FALSE)</f>
        <v>#N/A</v>
      </c>
      <c r="AC94" t="e">
        <f>VLOOKUP($AA94,'Long Format'!$M$14:$P$417,3,FALSE)</f>
        <v>#N/A</v>
      </c>
      <c r="AD94" t="e">
        <f>VLOOKUP($AA94,'Long Format'!$M$14:$P$417,4,FALSE)</f>
        <v>#N/A</v>
      </c>
    </row>
    <row r="95" spans="27:30" ht="15">
      <c r="AA95">
        <f t="shared" si="2"/>
        <v>86</v>
      </c>
      <c r="AB95" t="e">
        <f>VLOOKUP($AA95,'Long Format'!$M$14:$P$417,2,FALSE)</f>
        <v>#N/A</v>
      </c>
      <c r="AC95" t="e">
        <f>VLOOKUP($AA95,'Long Format'!$M$14:$P$417,3,FALSE)</f>
        <v>#N/A</v>
      </c>
      <c r="AD95" t="e">
        <f>VLOOKUP($AA95,'Long Format'!$M$14:$P$417,4,FALSE)</f>
        <v>#N/A</v>
      </c>
    </row>
    <row r="96" spans="27:30" ht="15">
      <c r="AA96">
        <f t="shared" si="2"/>
        <v>87</v>
      </c>
      <c r="AB96" t="e">
        <f>VLOOKUP($AA96,'Long Format'!$M$14:$P$417,2,FALSE)</f>
        <v>#N/A</v>
      </c>
      <c r="AC96" t="e">
        <f>VLOOKUP($AA96,'Long Format'!$M$14:$P$417,3,FALSE)</f>
        <v>#N/A</v>
      </c>
      <c r="AD96" t="e">
        <f>VLOOKUP($AA96,'Long Format'!$M$14:$P$417,4,FALSE)</f>
        <v>#N/A</v>
      </c>
    </row>
    <row r="97" spans="27:30" ht="15">
      <c r="AA97">
        <f t="shared" si="2"/>
        <v>88</v>
      </c>
      <c r="AB97" t="e">
        <f>VLOOKUP($AA97,'Long Format'!$M$14:$P$417,2,FALSE)</f>
        <v>#N/A</v>
      </c>
      <c r="AC97" t="e">
        <f>VLOOKUP($AA97,'Long Format'!$M$14:$P$417,3,FALSE)</f>
        <v>#N/A</v>
      </c>
      <c r="AD97" t="e">
        <f>VLOOKUP($AA97,'Long Format'!$M$14:$P$417,4,FALSE)</f>
        <v>#N/A</v>
      </c>
    </row>
    <row r="98" spans="27:30" ht="15">
      <c r="AA98">
        <f t="shared" si="2"/>
        <v>89</v>
      </c>
      <c r="AB98" t="e">
        <f>VLOOKUP($AA98,'Long Format'!$M$14:$P$417,2,FALSE)</f>
        <v>#N/A</v>
      </c>
      <c r="AC98" t="e">
        <f>VLOOKUP($AA98,'Long Format'!$M$14:$P$417,3,FALSE)</f>
        <v>#N/A</v>
      </c>
      <c r="AD98" t="e">
        <f>VLOOKUP($AA98,'Long Format'!$M$14:$P$417,4,FALSE)</f>
        <v>#N/A</v>
      </c>
    </row>
    <row r="99" spans="27:30" ht="15">
      <c r="AA99">
        <f t="shared" si="2"/>
        <v>90</v>
      </c>
      <c r="AB99" t="e">
        <f>VLOOKUP($AA99,'Long Format'!$M$14:$P$417,2,FALSE)</f>
        <v>#N/A</v>
      </c>
      <c r="AC99" t="e">
        <f>VLOOKUP($AA99,'Long Format'!$M$14:$P$417,3,FALSE)</f>
        <v>#N/A</v>
      </c>
      <c r="AD99" t="e">
        <f>VLOOKUP($AA99,'Long Format'!$M$14:$P$417,4,FALSE)</f>
        <v>#N/A</v>
      </c>
    </row>
    <row r="100" spans="27:30" ht="15">
      <c r="AA100">
        <f t="shared" si="2"/>
        <v>91</v>
      </c>
      <c r="AB100" t="e">
        <f>VLOOKUP($AA100,'Long Format'!$M$14:$P$417,2,FALSE)</f>
        <v>#N/A</v>
      </c>
      <c r="AC100" t="e">
        <f>VLOOKUP($AA100,'Long Format'!$M$14:$P$417,3,FALSE)</f>
        <v>#N/A</v>
      </c>
      <c r="AD100" t="e">
        <f>VLOOKUP($AA100,'Long Format'!$M$14:$P$417,4,FALSE)</f>
        <v>#N/A</v>
      </c>
    </row>
    <row r="101" spans="27:30" ht="15">
      <c r="AA101">
        <f t="shared" si="2"/>
        <v>92</v>
      </c>
      <c r="AB101" t="e">
        <f>VLOOKUP($AA101,'Long Format'!$M$14:$P$417,2,FALSE)</f>
        <v>#N/A</v>
      </c>
      <c r="AC101" t="e">
        <f>VLOOKUP($AA101,'Long Format'!$M$14:$P$417,3,FALSE)</f>
        <v>#N/A</v>
      </c>
      <c r="AD101" t="e">
        <f>VLOOKUP($AA101,'Long Format'!$M$14:$P$417,4,FALSE)</f>
        <v>#N/A</v>
      </c>
    </row>
    <row r="102" spans="27:30" ht="15">
      <c r="AA102">
        <f t="shared" si="2"/>
        <v>93</v>
      </c>
      <c r="AB102" t="e">
        <f>VLOOKUP($AA102,'Long Format'!$M$14:$P$417,2,FALSE)</f>
        <v>#N/A</v>
      </c>
      <c r="AC102" t="e">
        <f>VLOOKUP($AA102,'Long Format'!$M$14:$P$417,3,FALSE)</f>
        <v>#N/A</v>
      </c>
      <c r="AD102" t="e">
        <f>VLOOKUP($AA102,'Long Format'!$M$14:$P$417,4,FALSE)</f>
        <v>#N/A</v>
      </c>
    </row>
    <row r="103" spans="27:30" ht="15">
      <c r="AA103">
        <f t="shared" si="2"/>
        <v>94</v>
      </c>
      <c r="AB103" t="e">
        <f>VLOOKUP($AA103,'Long Format'!$M$14:$P$417,2,FALSE)</f>
        <v>#N/A</v>
      </c>
      <c r="AC103" t="e">
        <f>VLOOKUP($AA103,'Long Format'!$M$14:$P$417,3,FALSE)</f>
        <v>#N/A</v>
      </c>
      <c r="AD103" t="e">
        <f>VLOOKUP($AA103,'Long Format'!$M$14:$P$417,4,FALSE)</f>
        <v>#N/A</v>
      </c>
    </row>
    <row r="104" spans="27:30" ht="15">
      <c r="AA104">
        <f t="shared" si="2"/>
        <v>95</v>
      </c>
      <c r="AB104" t="e">
        <f>VLOOKUP($AA104,'Long Format'!$M$14:$P$417,2,FALSE)</f>
        <v>#N/A</v>
      </c>
      <c r="AC104" t="e">
        <f>VLOOKUP($AA104,'Long Format'!$M$14:$P$417,3,FALSE)</f>
        <v>#N/A</v>
      </c>
      <c r="AD104" t="e">
        <f>VLOOKUP($AA104,'Long Format'!$M$14:$P$417,4,FALSE)</f>
        <v>#N/A</v>
      </c>
    </row>
    <row r="105" spans="27:30" ht="15">
      <c r="AA105">
        <f t="shared" si="2"/>
        <v>96</v>
      </c>
      <c r="AB105" t="e">
        <f>VLOOKUP($AA105,'Long Format'!$M$14:$P$417,2,FALSE)</f>
        <v>#N/A</v>
      </c>
      <c r="AC105" t="e">
        <f>VLOOKUP($AA105,'Long Format'!$M$14:$P$417,3,FALSE)</f>
        <v>#N/A</v>
      </c>
      <c r="AD105" t="e">
        <f>VLOOKUP($AA105,'Long Format'!$M$14:$P$417,4,FALSE)</f>
        <v>#N/A</v>
      </c>
    </row>
    <row r="106" spans="27:30" ht="15">
      <c r="AA106">
        <f t="shared" si="2"/>
        <v>97</v>
      </c>
      <c r="AB106" t="e">
        <f>VLOOKUP($AA106,'Long Format'!$M$14:$P$417,2,FALSE)</f>
        <v>#N/A</v>
      </c>
      <c r="AC106" t="e">
        <f>VLOOKUP($AA106,'Long Format'!$M$14:$P$417,3,FALSE)</f>
        <v>#N/A</v>
      </c>
      <c r="AD106" t="e">
        <f>VLOOKUP($AA106,'Long Format'!$M$14:$P$417,4,FALSE)</f>
        <v>#N/A</v>
      </c>
    </row>
    <row r="107" spans="27:30" ht="15">
      <c r="AA107">
        <f t="shared" si="2"/>
        <v>98</v>
      </c>
      <c r="AB107" t="e">
        <f>VLOOKUP($AA107,'Long Format'!$M$14:$P$417,2,FALSE)</f>
        <v>#N/A</v>
      </c>
      <c r="AC107" t="e">
        <f>VLOOKUP($AA107,'Long Format'!$M$14:$P$417,3,FALSE)</f>
        <v>#N/A</v>
      </c>
      <c r="AD107" t="e">
        <f>VLOOKUP($AA107,'Long Format'!$M$14:$P$417,4,FALSE)</f>
        <v>#N/A</v>
      </c>
    </row>
    <row r="108" spans="27:30" ht="15">
      <c r="AA108">
        <f t="shared" si="2"/>
        <v>99</v>
      </c>
      <c r="AB108" t="e">
        <f>VLOOKUP($AA108,'Long Format'!$M$14:$P$417,2,FALSE)</f>
        <v>#N/A</v>
      </c>
      <c r="AC108" t="e">
        <f>VLOOKUP($AA108,'Long Format'!$M$14:$P$417,3,FALSE)</f>
        <v>#N/A</v>
      </c>
      <c r="AD108" t="e">
        <f>VLOOKUP($AA108,'Long Format'!$M$14:$P$417,4,FALSE)</f>
        <v>#N/A</v>
      </c>
    </row>
    <row r="109" spans="27:30" ht="15">
      <c r="AA109">
        <f t="shared" si="2"/>
        <v>100</v>
      </c>
      <c r="AB109" t="e">
        <f>VLOOKUP($AA109,'Long Format'!$M$14:$P$417,2,FALSE)</f>
        <v>#N/A</v>
      </c>
      <c r="AC109" t="e">
        <f>VLOOKUP($AA109,'Long Format'!$M$14:$P$417,3,FALSE)</f>
        <v>#N/A</v>
      </c>
      <c r="AD109" t="e">
        <f>VLOOKUP($AA109,'Long Format'!$M$14:$P$417,4,FALSE)</f>
        <v>#N/A</v>
      </c>
    </row>
    <row r="110" spans="27:30" ht="15">
      <c r="AA110">
        <f t="shared" si="2"/>
        <v>101</v>
      </c>
      <c r="AB110" t="e">
        <f>VLOOKUP($AA110,'Long Format'!$M$14:$P$417,2,FALSE)</f>
        <v>#N/A</v>
      </c>
      <c r="AC110" t="e">
        <f>VLOOKUP($AA110,'Long Format'!$M$14:$P$417,3,FALSE)</f>
        <v>#N/A</v>
      </c>
      <c r="AD110" t="e">
        <f>VLOOKUP($AA110,'Long Format'!$M$14:$P$417,4,FALSE)</f>
        <v>#N/A</v>
      </c>
    </row>
    <row r="111" spans="27:30" ht="15">
      <c r="AA111">
        <f t="shared" si="2"/>
        <v>102</v>
      </c>
      <c r="AB111" t="e">
        <f>VLOOKUP($AA111,'Long Format'!$M$14:$P$417,2,FALSE)</f>
        <v>#N/A</v>
      </c>
      <c r="AC111" t="e">
        <f>VLOOKUP($AA111,'Long Format'!$M$14:$P$417,3,FALSE)</f>
        <v>#N/A</v>
      </c>
      <c r="AD111" t="e">
        <f>VLOOKUP($AA111,'Long Format'!$M$14:$P$417,4,FALSE)</f>
        <v>#N/A</v>
      </c>
    </row>
    <row r="112" spans="27:30" ht="15">
      <c r="AA112">
        <f t="shared" si="2"/>
        <v>103</v>
      </c>
      <c r="AB112" t="e">
        <f>VLOOKUP($AA112,'Long Format'!$M$14:$P$417,2,FALSE)</f>
        <v>#N/A</v>
      </c>
      <c r="AC112" t="e">
        <f>VLOOKUP($AA112,'Long Format'!$M$14:$P$417,3,FALSE)</f>
        <v>#N/A</v>
      </c>
      <c r="AD112" t="e">
        <f>VLOOKUP($AA112,'Long Format'!$M$14:$P$417,4,FALSE)</f>
        <v>#N/A</v>
      </c>
    </row>
    <row r="113" spans="27:30" ht="15">
      <c r="AA113">
        <f t="shared" si="2"/>
        <v>104</v>
      </c>
      <c r="AB113" t="e">
        <f>VLOOKUP($AA113,'Long Format'!$M$14:$P$417,2,FALSE)</f>
        <v>#N/A</v>
      </c>
      <c r="AC113" t="e">
        <f>VLOOKUP($AA113,'Long Format'!$M$14:$P$417,3,FALSE)</f>
        <v>#N/A</v>
      </c>
      <c r="AD113" t="e">
        <f>VLOOKUP($AA113,'Long Format'!$M$14:$P$417,4,FALSE)</f>
        <v>#N/A</v>
      </c>
    </row>
    <row r="114" spans="27:30" ht="15">
      <c r="AA114">
        <f t="shared" si="2"/>
        <v>105</v>
      </c>
      <c r="AB114" t="e">
        <f>VLOOKUP($AA114,'Long Format'!$M$14:$P$417,2,FALSE)</f>
        <v>#N/A</v>
      </c>
      <c r="AC114" t="e">
        <f>VLOOKUP($AA114,'Long Format'!$M$14:$P$417,3,FALSE)</f>
        <v>#N/A</v>
      </c>
      <c r="AD114" t="e">
        <f>VLOOKUP($AA114,'Long Format'!$M$14:$P$417,4,FALSE)</f>
        <v>#N/A</v>
      </c>
    </row>
    <row r="115" spans="27:30" ht="15">
      <c r="AA115">
        <f t="shared" si="2"/>
        <v>106</v>
      </c>
      <c r="AB115" t="e">
        <f>VLOOKUP($AA115,'Long Format'!$M$14:$P$417,2,FALSE)</f>
        <v>#N/A</v>
      </c>
      <c r="AC115" t="e">
        <f>VLOOKUP($AA115,'Long Format'!$M$14:$P$417,3,FALSE)</f>
        <v>#N/A</v>
      </c>
      <c r="AD115" t="e">
        <f>VLOOKUP($AA115,'Long Format'!$M$14:$P$417,4,FALSE)</f>
        <v>#N/A</v>
      </c>
    </row>
    <row r="116" spans="27:30" ht="15">
      <c r="AA116">
        <f t="shared" si="2"/>
        <v>107</v>
      </c>
      <c r="AB116" t="e">
        <f>VLOOKUP($AA116,'Long Format'!$M$14:$P$417,2,FALSE)</f>
        <v>#N/A</v>
      </c>
      <c r="AC116" t="e">
        <f>VLOOKUP($AA116,'Long Format'!$M$14:$P$417,3,FALSE)</f>
        <v>#N/A</v>
      </c>
      <c r="AD116" t="e">
        <f>VLOOKUP($AA116,'Long Format'!$M$14:$P$417,4,FALSE)</f>
        <v>#N/A</v>
      </c>
    </row>
    <row r="117" spans="27:30" ht="15">
      <c r="AA117">
        <f t="shared" si="2"/>
        <v>108</v>
      </c>
      <c r="AB117" t="e">
        <f>VLOOKUP($AA117,'Long Format'!$M$14:$P$417,2,FALSE)</f>
        <v>#N/A</v>
      </c>
      <c r="AC117" t="e">
        <f>VLOOKUP($AA117,'Long Format'!$M$14:$P$417,3,FALSE)</f>
        <v>#N/A</v>
      </c>
      <c r="AD117" t="e">
        <f>VLOOKUP($AA117,'Long Format'!$M$14:$P$417,4,FALSE)</f>
        <v>#N/A</v>
      </c>
    </row>
    <row r="118" spans="27:30" ht="15">
      <c r="AA118">
        <f t="shared" si="2"/>
        <v>109</v>
      </c>
      <c r="AB118" t="e">
        <f>VLOOKUP($AA118,'Long Format'!$M$14:$P$417,2,FALSE)</f>
        <v>#N/A</v>
      </c>
      <c r="AC118" t="e">
        <f>VLOOKUP($AA118,'Long Format'!$M$14:$P$417,3,FALSE)</f>
        <v>#N/A</v>
      </c>
      <c r="AD118" t="e">
        <f>VLOOKUP($AA118,'Long Format'!$M$14:$P$417,4,FALSE)</f>
        <v>#N/A</v>
      </c>
    </row>
    <row r="119" spans="27:30" ht="15">
      <c r="AA119">
        <f t="shared" si="2"/>
        <v>110</v>
      </c>
      <c r="AB119" t="e">
        <f>VLOOKUP($AA119,'Long Format'!$M$14:$P$417,2,FALSE)</f>
        <v>#N/A</v>
      </c>
      <c r="AC119" t="e">
        <f>VLOOKUP($AA119,'Long Format'!$M$14:$P$417,3,FALSE)</f>
        <v>#N/A</v>
      </c>
      <c r="AD119" t="e">
        <f>VLOOKUP($AA119,'Long Format'!$M$14:$P$417,4,FALSE)</f>
        <v>#N/A</v>
      </c>
    </row>
    <row r="120" spans="27:30" ht="15">
      <c r="AA120">
        <f t="shared" si="2"/>
        <v>111</v>
      </c>
      <c r="AB120" t="e">
        <f>VLOOKUP($AA120,'Long Format'!$M$14:$P$417,2,FALSE)</f>
        <v>#N/A</v>
      </c>
      <c r="AC120" t="e">
        <f>VLOOKUP($AA120,'Long Format'!$M$14:$P$417,3,FALSE)</f>
        <v>#N/A</v>
      </c>
      <c r="AD120" t="e">
        <f>VLOOKUP($AA120,'Long Format'!$M$14:$P$417,4,FALSE)</f>
        <v>#N/A</v>
      </c>
    </row>
    <row r="121" spans="27:30" ht="15">
      <c r="AA121">
        <f t="shared" si="2"/>
        <v>112</v>
      </c>
      <c r="AB121" t="e">
        <f>VLOOKUP($AA121,'Long Format'!$M$14:$P$417,2,FALSE)</f>
        <v>#N/A</v>
      </c>
      <c r="AC121" t="e">
        <f>VLOOKUP($AA121,'Long Format'!$M$14:$P$417,3,FALSE)</f>
        <v>#N/A</v>
      </c>
      <c r="AD121" t="e">
        <f>VLOOKUP($AA121,'Long Format'!$M$14:$P$417,4,FALSE)</f>
        <v>#N/A</v>
      </c>
    </row>
    <row r="122" spans="27:30" ht="15">
      <c r="AA122">
        <f t="shared" si="2"/>
        <v>113</v>
      </c>
      <c r="AB122" t="e">
        <f>VLOOKUP($AA122,'Long Format'!$M$14:$P$417,2,FALSE)</f>
        <v>#N/A</v>
      </c>
      <c r="AC122" t="e">
        <f>VLOOKUP($AA122,'Long Format'!$M$14:$P$417,3,FALSE)</f>
        <v>#N/A</v>
      </c>
      <c r="AD122" t="e">
        <f>VLOOKUP($AA122,'Long Format'!$M$14:$P$417,4,FALSE)</f>
        <v>#N/A</v>
      </c>
    </row>
    <row r="123" spans="27:30" ht="15">
      <c r="AA123">
        <f t="shared" si="2"/>
        <v>114</v>
      </c>
      <c r="AB123" t="e">
        <f>VLOOKUP($AA123,'Long Format'!$M$14:$P$417,2,FALSE)</f>
        <v>#N/A</v>
      </c>
      <c r="AC123" t="e">
        <f>VLOOKUP($AA123,'Long Format'!$M$14:$P$417,3,FALSE)</f>
        <v>#N/A</v>
      </c>
      <c r="AD123" t="e">
        <f>VLOOKUP($AA123,'Long Format'!$M$14:$P$417,4,FALSE)</f>
        <v>#N/A</v>
      </c>
    </row>
    <row r="124" spans="27:30" ht="15">
      <c r="AA124">
        <f t="shared" si="2"/>
        <v>115</v>
      </c>
      <c r="AB124" t="e">
        <f>VLOOKUP($AA124,'Long Format'!$M$14:$P$417,2,FALSE)</f>
        <v>#N/A</v>
      </c>
      <c r="AC124" t="e">
        <f>VLOOKUP($AA124,'Long Format'!$M$14:$P$417,3,FALSE)</f>
        <v>#N/A</v>
      </c>
      <c r="AD124" t="e">
        <f>VLOOKUP($AA124,'Long Format'!$M$14:$P$417,4,FALSE)</f>
        <v>#N/A</v>
      </c>
    </row>
    <row r="125" spans="27:30" ht="15">
      <c r="AA125">
        <f t="shared" si="2"/>
        <v>116</v>
      </c>
      <c r="AB125" t="e">
        <f>VLOOKUP($AA125,'Long Format'!$M$14:$P$417,2,FALSE)</f>
        <v>#N/A</v>
      </c>
      <c r="AC125" t="e">
        <f>VLOOKUP($AA125,'Long Format'!$M$14:$P$417,3,FALSE)</f>
        <v>#N/A</v>
      </c>
      <c r="AD125" t="e">
        <f>VLOOKUP($AA125,'Long Format'!$M$14:$P$417,4,FALSE)</f>
        <v>#N/A</v>
      </c>
    </row>
    <row r="126" spans="27:30" ht="15">
      <c r="AA126">
        <f t="shared" si="2"/>
        <v>117</v>
      </c>
      <c r="AB126" t="e">
        <f>VLOOKUP($AA126,'Long Format'!$M$14:$P$417,2,FALSE)</f>
        <v>#N/A</v>
      </c>
      <c r="AC126" t="e">
        <f>VLOOKUP($AA126,'Long Format'!$M$14:$P$417,3,FALSE)</f>
        <v>#N/A</v>
      </c>
      <c r="AD126" t="e">
        <f>VLOOKUP($AA126,'Long Format'!$M$14:$P$417,4,FALSE)</f>
        <v>#N/A</v>
      </c>
    </row>
    <row r="127" spans="27:30" ht="15">
      <c r="AA127">
        <f t="shared" si="2"/>
        <v>118</v>
      </c>
      <c r="AB127" t="e">
        <f>VLOOKUP($AA127,'Long Format'!$M$14:$P$417,2,FALSE)</f>
        <v>#N/A</v>
      </c>
      <c r="AC127" t="e">
        <f>VLOOKUP($AA127,'Long Format'!$M$14:$P$417,3,FALSE)</f>
        <v>#N/A</v>
      </c>
      <c r="AD127" t="e">
        <f>VLOOKUP($AA127,'Long Format'!$M$14:$P$417,4,FALSE)</f>
        <v>#N/A</v>
      </c>
    </row>
    <row r="128" spans="27:30" ht="15">
      <c r="AA128">
        <f t="shared" si="2"/>
        <v>119</v>
      </c>
      <c r="AB128" t="e">
        <f>VLOOKUP($AA128,'Long Format'!$M$14:$P$417,2,FALSE)</f>
        <v>#N/A</v>
      </c>
      <c r="AC128" t="e">
        <f>VLOOKUP($AA128,'Long Format'!$M$14:$P$417,3,FALSE)</f>
        <v>#N/A</v>
      </c>
      <c r="AD128" t="e">
        <f>VLOOKUP($AA128,'Long Format'!$M$14:$P$417,4,FALSE)</f>
        <v>#N/A</v>
      </c>
    </row>
    <row r="129" spans="27:30" ht="15">
      <c r="AA129">
        <f t="shared" si="2"/>
        <v>120</v>
      </c>
      <c r="AB129" t="e">
        <f>VLOOKUP($AA129,'Long Format'!$M$14:$P$417,2,FALSE)</f>
        <v>#N/A</v>
      </c>
      <c r="AC129" t="e">
        <f>VLOOKUP($AA129,'Long Format'!$M$14:$P$417,3,FALSE)</f>
        <v>#N/A</v>
      </c>
      <c r="AD129" t="e">
        <f>VLOOKUP($AA129,'Long Format'!$M$14:$P$417,4,FALSE)</f>
        <v>#N/A</v>
      </c>
    </row>
    <row r="130" spans="27:30" ht="15">
      <c r="AA130">
        <f t="shared" si="2"/>
        <v>121</v>
      </c>
      <c r="AB130" t="e">
        <f>VLOOKUP($AA130,'Long Format'!$M$14:$P$417,2,FALSE)</f>
        <v>#N/A</v>
      </c>
      <c r="AC130" t="e">
        <f>VLOOKUP($AA130,'Long Format'!$M$14:$P$417,3,FALSE)</f>
        <v>#N/A</v>
      </c>
      <c r="AD130" t="e">
        <f>VLOOKUP($AA130,'Long Format'!$M$14:$P$417,4,FALSE)</f>
        <v>#N/A</v>
      </c>
    </row>
    <row r="131" spans="27:30" ht="15">
      <c r="AA131">
        <f t="shared" si="2"/>
        <v>122</v>
      </c>
      <c r="AB131" t="e">
        <f>VLOOKUP($AA131,'Long Format'!$M$14:$P$417,2,FALSE)</f>
        <v>#N/A</v>
      </c>
      <c r="AC131" t="e">
        <f>VLOOKUP($AA131,'Long Format'!$M$14:$P$417,3,FALSE)</f>
        <v>#N/A</v>
      </c>
      <c r="AD131" t="e">
        <f>VLOOKUP($AA131,'Long Format'!$M$14:$P$417,4,FALSE)</f>
        <v>#N/A</v>
      </c>
    </row>
    <row r="132" spans="27:30" ht="15">
      <c r="AA132">
        <f t="shared" si="2"/>
        <v>123</v>
      </c>
      <c r="AB132" t="e">
        <f>VLOOKUP($AA132,'Long Format'!$M$14:$P$417,2,FALSE)</f>
        <v>#N/A</v>
      </c>
      <c r="AC132" t="e">
        <f>VLOOKUP($AA132,'Long Format'!$M$14:$P$417,3,FALSE)</f>
        <v>#N/A</v>
      </c>
      <c r="AD132" t="e">
        <f>VLOOKUP($AA132,'Long Format'!$M$14:$P$417,4,FALSE)</f>
        <v>#N/A</v>
      </c>
    </row>
    <row r="133" spans="27:30" ht="15">
      <c r="AA133">
        <f t="shared" si="2"/>
        <v>124</v>
      </c>
      <c r="AB133" t="e">
        <f>VLOOKUP($AA133,'Long Format'!$M$14:$P$417,2,FALSE)</f>
        <v>#N/A</v>
      </c>
      <c r="AC133" t="e">
        <f>VLOOKUP($AA133,'Long Format'!$M$14:$P$417,3,FALSE)</f>
        <v>#N/A</v>
      </c>
      <c r="AD133" t="e">
        <f>VLOOKUP($AA133,'Long Format'!$M$14:$P$417,4,FALSE)</f>
        <v>#N/A</v>
      </c>
    </row>
    <row r="134" spans="27:30" ht="15">
      <c r="AA134">
        <f t="shared" si="2"/>
        <v>125</v>
      </c>
      <c r="AB134" t="e">
        <f>VLOOKUP($AA134,'Long Format'!$M$14:$P$417,2,FALSE)</f>
        <v>#N/A</v>
      </c>
      <c r="AC134" t="e">
        <f>VLOOKUP($AA134,'Long Format'!$M$14:$P$417,3,FALSE)</f>
        <v>#N/A</v>
      </c>
      <c r="AD134" t="e">
        <f>VLOOKUP($AA134,'Long Format'!$M$14:$P$417,4,FALSE)</f>
        <v>#N/A</v>
      </c>
    </row>
    <row r="135" spans="27:30" ht="15">
      <c r="AA135">
        <f t="shared" si="2"/>
        <v>126</v>
      </c>
      <c r="AB135" t="e">
        <f>VLOOKUP($AA135,'Long Format'!$M$14:$P$417,2,FALSE)</f>
        <v>#N/A</v>
      </c>
      <c r="AC135" t="e">
        <f>VLOOKUP($AA135,'Long Format'!$M$14:$P$417,3,FALSE)</f>
        <v>#N/A</v>
      </c>
      <c r="AD135" t="e">
        <f>VLOOKUP($AA135,'Long Format'!$M$14:$P$417,4,FALSE)</f>
        <v>#N/A</v>
      </c>
    </row>
    <row r="136" spans="27:30" ht="15">
      <c r="AA136">
        <f t="shared" si="2"/>
        <v>127</v>
      </c>
      <c r="AB136" t="e">
        <f>VLOOKUP($AA136,'Long Format'!$M$14:$P$417,2,FALSE)</f>
        <v>#N/A</v>
      </c>
      <c r="AC136" t="e">
        <f>VLOOKUP($AA136,'Long Format'!$M$14:$P$417,3,FALSE)</f>
        <v>#N/A</v>
      </c>
      <c r="AD136" t="e">
        <f>VLOOKUP($AA136,'Long Format'!$M$14:$P$417,4,FALSE)</f>
        <v>#N/A</v>
      </c>
    </row>
    <row r="137" spans="27:30" ht="15">
      <c r="AA137">
        <f t="shared" si="2"/>
        <v>128</v>
      </c>
      <c r="AB137" t="e">
        <f>VLOOKUP($AA137,'Long Format'!$M$14:$P$417,2,FALSE)</f>
        <v>#N/A</v>
      </c>
      <c r="AC137" t="e">
        <f>VLOOKUP($AA137,'Long Format'!$M$14:$P$417,3,FALSE)</f>
        <v>#N/A</v>
      </c>
      <c r="AD137" t="e">
        <f>VLOOKUP($AA137,'Long Format'!$M$14:$P$417,4,FALSE)</f>
        <v>#N/A</v>
      </c>
    </row>
    <row r="138" spans="27:30" ht="15">
      <c r="AA138">
        <f t="shared" si="2"/>
        <v>129</v>
      </c>
      <c r="AB138" t="e">
        <f>VLOOKUP($AA138,'Long Format'!$M$14:$P$417,2,FALSE)</f>
        <v>#N/A</v>
      </c>
      <c r="AC138" t="e">
        <f>VLOOKUP($AA138,'Long Format'!$M$14:$P$417,3,FALSE)</f>
        <v>#N/A</v>
      </c>
      <c r="AD138" t="e">
        <f>VLOOKUP($AA138,'Long Format'!$M$14:$P$417,4,FALSE)</f>
        <v>#N/A</v>
      </c>
    </row>
    <row r="139" spans="27:30" ht="15">
      <c r="AA139">
        <f aca="true" t="shared" si="3" ref="AA139:AA202">AA138+1</f>
        <v>130</v>
      </c>
      <c r="AB139" t="e">
        <f>VLOOKUP($AA139,'Long Format'!$M$14:$P$417,2,FALSE)</f>
        <v>#N/A</v>
      </c>
      <c r="AC139" t="e">
        <f>VLOOKUP($AA139,'Long Format'!$M$14:$P$417,3,FALSE)</f>
        <v>#N/A</v>
      </c>
      <c r="AD139" t="e">
        <f>VLOOKUP($AA139,'Long Format'!$M$14:$P$417,4,FALSE)</f>
        <v>#N/A</v>
      </c>
    </row>
    <row r="140" spans="27:30" ht="15">
      <c r="AA140">
        <f t="shared" si="3"/>
        <v>131</v>
      </c>
      <c r="AB140" t="e">
        <f>VLOOKUP($AA140,'Long Format'!$M$14:$P$417,2,FALSE)</f>
        <v>#N/A</v>
      </c>
      <c r="AC140" t="e">
        <f>VLOOKUP($AA140,'Long Format'!$M$14:$P$417,3,FALSE)</f>
        <v>#N/A</v>
      </c>
      <c r="AD140" t="e">
        <f>VLOOKUP($AA140,'Long Format'!$M$14:$P$417,4,FALSE)</f>
        <v>#N/A</v>
      </c>
    </row>
    <row r="141" spans="27:30" ht="15">
      <c r="AA141">
        <f t="shared" si="3"/>
        <v>132</v>
      </c>
      <c r="AB141" t="e">
        <f>VLOOKUP($AA141,'Long Format'!$M$14:$P$417,2,FALSE)</f>
        <v>#N/A</v>
      </c>
      <c r="AC141" t="e">
        <f>VLOOKUP($AA141,'Long Format'!$M$14:$P$417,3,FALSE)</f>
        <v>#N/A</v>
      </c>
      <c r="AD141" t="e">
        <f>VLOOKUP($AA141,'Long Format'!$M$14:$P$417,4,FALSE)</f>
        <v>#N/A</v>
      </c>
    </row>
    <row r="142" spans="27:30" ht="15">
      <c r="AA142">
        <f t="shared" si="3"/>
        <v>133</v>
      </c>
      <c r="AB142" t="e">
        <f>VLOOKUP($AA142,'Long Format'!$M$14:$P$417,2,FALSE)</f>
        <v>#N/A</v>
      </c>
      <c r="AC142" t="e">
        <f>VLOOKUP($AA142,'Long Format'!$M$14:$P$417,3,FALSE)</f>
        <v>#N/A</v>
      </c>
      <c r="AD142" t="e">
        <f>VLOOKUP($AA142,'Long Format'!$M$14:$P$417,4,FALSE)</f>
        <v>#N/A</v>
      </c>
    </row>
    <row r="143" spans="27:30" ht="15">
      <c r="AA143">
        <f t="shared" si="3"/>
        <v>134</v>
      </c>
      <c r="AB143" t="e">
        <f>VLOOKUP($AA143,'Long Format'!$M$14:$P$417,2,FALSE)</f>
        <v>#N/A</v>
      </c>
      <c r="AC143" t="e">
        <f>VLOOKUP($AA143,'Long Format'!$M$14:$P$417,3,FALSE)</f>
        <v>#N/A</v>
      </c>
      <c r="AD143" t="e">
        <f>VLOOKUP($AA143,'Long Format'!$M$14:$P$417,4,FALSE)</f>
        <v>#N/A</v>
      </c>
    </row>
    <row r="144" spans="27:30" ht="15">
      <c r="AA144">
        <f t="shared" si="3"/>
        <v>135</v>
      </c>
      <c r="AB144" t="e">
        <f>VLOOKUP($AA144,'Long Format'!$M$14:$P$417,2,FALSE)</f>
        <v>#N/A</v>
      </c>
      <c r="AC144" t="e">
        <f>VLOOKUP($AA144,'Long Format'!$M$14:$P$417,3,FALSE)</f>
        <v>#N/A</v>
      </c>
      <c r="AD144" t="e">
        <f>VLOOKUP($AA144,'Long Format'!$M$14:$P$417,4,FALSE)</f>
        <v>#N/A</v>
      </c>
    </row>
    <row r="145" spans="27:30" ht="15">
      <c r="AA145">
        <f t="shared" si="3"/>
        <v>136</v>
      </c>
      <c r="AB145" t="e">
        <f>VLOOKUP($AA145,'Long Format'!$M$14:$P$417,2,FALSE)</f>
        <v>#N/A</v>
      </c>
      <c r="AC145" t="e">
        <f>VLOOKUP($AA145,'Long Format'!$M$14:$P$417,3,FALSE)</f>
        <v>#N/A</v>
      </c>
      <c r="AD145" t="e">
        <f>VLOOKUP($AA145,'Long Format'!$M$14:$P$417,4,FALSE)</f>
        <v>#N/A</v>
      </c>
    </row>
    <row r="146" spans="27:30" ht="15">
      <c r="AA146">
        <f t="shared" si="3"/>
        <v>137</v>
      </c>
      <c r="AB146" t="e">
        <f>VLOOKUP($AA146,'Long Format'!$M$14:$P$417,2,FALSE)</f>
        <v>#N/A</v>
      </c>
      <c r="AC146" t="e">
        <f>VLOOKUP($AA146,'Long Format'!$M$14:$P$417,3,FALSE)</f>
        <v>#N/A</v>
      </c>
      <c r="AD146" t="e">
        <f>VLOOKUP($AA146,'Long Format'!$M$14:$P$417,4,FALSE)</f>
        <v>#N/A</v>
      </c>
    </row>
    <row r="147" spans="27:30" ht="15">
      <c r="AA147">
        <f t="shared" si="3"/>
        <v>138</v>
      </c>
      <c r="AB147" t="e">
        <f>VLOOKUP($AA147,'Long Format'!$M$14:$P$417,2,FALSE)</f>
        <v>#N/A</v>
      </c>
      <c r="AC147" t="e">
        <f>VLOOKUP($AA147,'Long Format'!$M$14:$P$417,3,FALSE)</f>
        <v>#N/A</v>
      </c>
      <c r="AD147" t="e">
        <f>VLOOKUP($AA147,'Long Format'!$M$14:$P$417,4,FALSE)</f>
        <v>#N/A</v>
      </c>
    </row>
    <row r="148" spans="27:30" ht="15">
      <c r="AA148">
        <f t="shared" si="3"/>
        <v>139</v>
      </c>
      <c r="AB148" t="e">
        <f>VLOOKUP($AA148,'Long Format'!$M$14:$P$417,2,FALSE)</f>
        <v>#N/A</v>
      </c>
      <c r="AC148" t="e">
        <f>VLOOKUP($AA148,'Long Format'!$M$14:$P$417,3,FALSE)</f>
        <v>#N/A</v>
      </c>
      <c r="AD148" t="e">
        <f>VLOOKUP($AA148,'Long Format'!$M$14:$P$417,4,FALSE)</f>
        <v>#N/A</v>
      </c>
    </row>
    <row r="149" spans="27:30" ht="15">
      <c r="AA149">
        <f t="shared" si="3"/>
        <v>140</v>
      </c>
      <c r="AB149" t="e">
        <f>VLOOKUP($AA149,'Long Format'!$M$14:$P$417,2,FALSE)</f>
        <v>#N/A</v>
      </c>
      <c r="AC149" t="e">
        <f>VLOOKUP($AA149,'Long Format'!$M$14:$P$417,3,FALSE)</f>
        <v>#N/A</v>
      </c>
      <c r="AD149" t="e">
        <f>VLOOKUP($AA149,'Long Format'!$M$14:$P$417,4,FALSE)</f>
        <v>#N/A</v>
      </c>
    </row>
    <row r="150" spans="27:30" ht="15">
      <c r="AA150">
        <f t="shared" si="3"/>
        <v>141</v>
      </c>
      <c r="AB150" t="e">
        <f>VLOOKUP($AA150,'Long Format'!$M$14:$P$417,2,FALSE)</f>
        <v>#N/A</v>
      </c>
      <c r="AC150" t="e">
        <f>VLOOKUP($AA150,'Long Format'!$M$14:$P$417,3,FALSE)</f>
        <v>#N/A</v>
      </c>
      <c r="AD150" t="e">
        <f>VLOOKUP($AA150,'Long Format'!$M$14:$P$417,4,FALSE)</f>
        <v>#N/A</v>
      </c>
    </row>
    <row r="151" spans="27:30" ht="15">
      <c r="AA151">
        <f t="shared" si="3"/>
        <v>142</v>
      </c>
      <c r="AB151" t="e">
        <f>VLOOKUP($AA151,'Long Format'!$M$14:$P$417,2,FALSE)</f>
        <v>#N/A</v>
      </c>
      <c r="AC151" t="e">
        <f>VLOOKUP($AA151,'Long Format'!$M$14:$P$417,3,FALSE)</f>
        <v>#N/A</v>
      </c>
      <c r="AD151" t="e">
        <f>VLOOKUP($AA151,'Long Format'!$M$14:$P$417,4,FALSE)</f>
        <v>#N/A</v>
      </c>
    </row>
    <row r="152" spans="27:30" ht="15">
      <c r="AA152">
        <f t="shared" si="3"/>
        <v>143</v>
      </c>
      <c r="AB152" t="e">
        <f>VLOOKUP($AA152,'Long Format'!$M$14:$P$417,2,FALSE)</f>
        <v>#N/A</v>
      </c>
      <c r="AC152" t="e">
        <f>VLOOKUP($AA152,'Long Format'!$M$14:$P$417,3,FALSE)</f>
        <v>#N/A</v>
      </c>
      <c r="AD152" t="e">
        <f>VLOOKUP($AA152,'Long Format'!$M$14:$P$417,4,FALSE)</f>
        <v>#N/A</v>
      </c>
    </row>
    <row r="153" spans="27:30" ht="15">
      <c r="AA153">
        <f t="shared" si="3"/>
        <v>144</v>
      </c>
      <c r="AB153" t="e">
        <f>VLOOKUP($AA153,'Long Format'!$M$14:$P$417,2,FALSE)</f>
        <v>#N/A</v>
      </c>
      <c r="AC153" t="e">
        <f>VLOOKUP($AA153,'Long Format'!$M$14:$P$417,3,FALSE)</f>
        <v>#N/A</v>
      </c>
      <c r="AD153" t="e">
        <f>VLOOKUP($AA153,'Long Format'!$M$14:$P$417,4,FALSE)</f>
        <v>#N/A</v>
      </c>
    </row>
    <row r="154" spans="27:30" ht="15">
      <c r="AA154">
        <f t="shared" si="3"/>
        <v>145</v>
      </c>
      <c r="AB154" t="e">
        <f>VLOOKUP($AA154,'Long Format'!$M$14:$P$417,2,FALSE)</f>
        <v>#N/A</v>
      </c>
      <c r="AC154" t="e">
        <f>VLOOKUP($AA154,'Long Format'!$M$14:$P$417,3,FALSE)</f>
        <v>#N/A</v>
      </c>
      <c r="AD154" t="e">
        <f>VLOOKUP($AA154,'Long Format'!$M$14:$P$417,4,FALSE)</f>
        <v>#N/A</v>
      </c>
    </row>
    <row r="155" spans="27:30" ht="15">
      <c r="AA155">
        <f t="shared" si="3"/>
        <v>146</v>
      </c>
      <c r="AB155" t="e">
        <f>VLOOKUP($AA155,'Long Format'!$M$14:$P$417,2,FALSE)</f>
        <v>#N/A</v>
      </c>
      <c r="AC155" t="e">
        <f>VLOOKUP($AA155,'Long Format'!$M$14:$P$417,3,FALSE)</f>
        <v>#N/A</v>
      </c>
      <c r="AD155" t="e">
        <f>VLOOKUP($AA155,'Long Format'!$M$14:$P$417,4,FALSE)</f>
        <v>#N/A</v>
      </c>
    </row>
    <row r="156" spans="27:30" ht="15">
      <c r="AA156">
        <f t="shared" si="3"/>
        <v>147</v>
      </c>
      <c r="AB156" t="e">
        <f>VLOOKUP($AA156,'Long Format'!$M$14:$P$417,2,FALSE)</f>
        <v>#N/A</v>
      </c>
      <c r="AC156" t="e">
        <f>VLOOKUP($AA156,'Long Format'!$M$14:$P$417,3,FALSE)</f>
        <v>#N/A</v>
      </c>
      <c r="AD156" t="e">
        <f>VLOOKUP($AA156,'Long Format'!$M$14:$P$417,4,FALSE)</f>
        <v>#N/A</v>
      </c>
    </row>
    <row r="157" spans="27:30" ht="15">
      <c r="AA157">
        <f t="shared" si="3"/>
        <v>148</v>
      </c>
      <c r="AB157" t="e">
        <f>VLOOKUP($AA157,'Long Format'!$M$14:$P$417,2,FALSE)</f>
        <v>#N/A</v>
      </c>
      <c r="AC157" t="e">
        <f>VLOOKUP($AA157,'Long Format'!$M$14:$P$417,3,FALSE)</f>
        <v>#N/A</v>
      </c>
      <c r="AD157" t="e">
        <f>VLOOKUP($AA157,'Long Format'!$M$14:$P$417,4,FALSE)</f>
        <v>#N/A</v>
      </c>
    </row>
    <row r="158" spans="27:30" ht="15">
      <c r="AA158">
        <f t="shared" si="3"/>
        <v>149</v>
      </c>
      <c r="AB158" t="e">
        <f>VLOOKUP($AA158,'Long Format'!$M$14:$P$417,2,FALSE)</f>
        <v>#N/A</v>
      </c>
      <c r="AC158" t="e">
        <f>VLOOKUP($AA158,'Long Format'!$M$14:$P$417,3,FALSE)</f>
        <v>#N/A</v>
      </c>
      <c r="AD158" t="e">
        <f>VLOOKUP($AA158,'Long Format'!$M$14:$P$417,4,FALSE)</f>
        <v>#N/A</v>
      </c>
    </row>
    <row r="159" spans="27:30" ht="15">
      <c r="AA159">
        <f t="shared" si="3"/>
        <v>150</v>
      </c>
      <c r="AB159" t="e">
        <f>VLOOKUP($AA159,'Long Format'!$M$14:$P$417,2,FALSE)</f>
        <v>#N/A</v>
      </c>
      <c r="AC159" t="e">
        <f>VLOOKUP($AA159,'Long Format'!$M$14:$P$417,3,FALSE)</f>
        <v>#N/A</v>
      </c>
      <c r="AD159" t="e">
        <f>VLOOKUP($AA159,'Long Format'!$M$14:$P$417,4,FALSE)</f>
        <v>#N/A</v>
      </c>
    </row>
    <row r="160" spans="27:30" ht="15">
      <c r="AA160">
        <f t="shared" si="3"/>
        <v>151</v>
      </c>
      <c r="AB160" t="e">
        <f>VLOOKUP($AA160,'Long Format'!$M$14:$P$417,2,FALSE)</f>
        <v>#N/A</v>
      </c>
      <c r="AC160" t="e">
        <f>VLOOKUP($AA160,'Long Format'!$M$14:$P$417,3,FALSE)</f>
        <v>#N/A</v>
      </c>
      <c r="AD160" t="e">
        <f>VLOOKUP($AA160,'Long Format'!$M$14:$P$417,4,FALSE)</f>
        <v>#N/A</v>
      </c>
    </row>
    <row r="161" spans="27:30" ht="15">
      <c r="AA161">
        <f t="shared" si="3"/>
        <v>152</v>
      </c>
      <c r="AB161" t="e">
        <f>VLOOKUP($AA161,'Long Format'!$M$14:$P$417,2,FALSE)</f>
        <v>#N/A</v>
      </c>
      <c r="AC161" t="e">
        <f>VLOOKUP($AA161,'Long Format'!$M$14:$P$417,3,FALSE)</f>
        <v>#N/A</v>
      </c>
      <c r="AD161" t="e">
        <f>VLOOKUP($AA161,'Long Format'!$M$14:$P$417,4,FALSE)</f>
        <v>#N/A</v>
      </c>
    </row>
    <row r="162" spans="27:30" ht="15">
      <c r="AA162">
        <f t="shared" si="3"/>
        <v>153</v>
      </c>
      <c r="AB162" t="e">
        <f>VLOOKUP($AA162,'Long Format'!$M$14:$P$417,2,FALSE)</f>
        <v>#N/A</v>
      </c>
      <c r="AC162" t="e">
        <f>VLOOKUP($AA162,'Long Format'!$M$14:$P$417,3,FALSE)</f>
        <v>#N/A</v>
      </c>
      <c r="AD162" t="e">
        <f>VLOOKUP($AA162,'Long Format'!$M$14:$P$417,4,FALSE)</f>
        <v>#N/A</v>
      </c>
    </row>
    <row r="163" spans="27:30" ht="15">
      <c r="AA163">
        <f t="shared" si="3"/>
        <v>154</v>
      </c>
      <c r="AB163" t="e">
        <f>VLOOKUP($AA163,'Long Format'!$M$14:$P$417,2,FALSE)</f>
        <v>#N/A</v>
      </c>
      <c r="AC163" t="e">
        <f>VLOOKUP($AA163,'Long Format'!$M$14:$P$417,3,FALSE)</f>
        <v>#N/A</v>
      </c>
      <c r="AD163" t="e">
        <f>VLOOKUP($AA163,'Long Format'!$M$14:$P$417,4,FALSE)</f>
        <v>#N/A</v>
      </c>
    </row>
    <row r="164" spans="27:30" ht="15">
      <c r="AA164">
        <f t="shared" si="3"/>
        <v>155</v>
      </c>
      <c r="AB164" t="e">
        <f>VLOOKUP($AA164,'Long Format'!$M$14:$P$417,2,FALSE)</f>
        <v>#N/A</v>
      </c>
      <c r="AC164" t="e">
        <f>VLOOKUP($AA164,'Long Format'!$M$14:$P$417,3,FALSE)</f>
        <v>#N/A</v>
      </c>
      <c r="AD164" t="e">
        <f>VLOOKUP($AA164,'Long Format'!$M$14:$P$417,4,FALSE)</f>
        <v>#N/A</v>
      </c>
    </row>
    <row r="165" spans="27:30" ht="15">
      <c r="AA165">
        <f t="shared" si="3"/>
        <v>156</v>
      </c>
      <c r="AB165" t="e">
        <f>VLOOKUP($AA165,'Long Format'!$M$14:$P$417,2,FALSE)</f>
        <v>#N/A</v>
      </c>
      <c r="AC165" t="e">
        <f>VLOOKUP($AA165,'Long Format'!$M$14:$P$417,3,FALSE)</f>
        <v>#N/A</v>
      </c>
      <c r="AD165" t="e">
        <f>VLOOKUP($AA165,'Long Format'!$M$14:$P$417,4,FALSE)</f>
        <v>#N/A</v>
      </c>
    </row>
    <row r="166" spans="27:30" ht="15">
      <c r="AA166">
        <f t="shared" si="3"/>
        <v>157</v>
      </c>
      <c r="AB166" t="e">
        <f>VLOOKUP($AA166,'Long Format'!$M$14:$P$417,2,FALSE)</f>
        <v>#N/A</v>
      </c>
      <c r="AC166" t="e">
        <f>VLOOKUP($AA166,'Long Format'!$M$14:$P$417,3,FALSE)</f>
        <v>#N/A</v>
      </c>
      <c r="AD166" t="e">
        <f>VLOOKUP($AA166,'Long Format'!$M$14:$P$417,4,FALSE)</f>
        <v>#N/A</v>
      </c>
    </row>
    <row r="167" spans="27:30" ht="15">
      <c r="AA167">
        <f t="shared" si="3"/>
        <v>158</v>
      </c>
      <c r="AB167" t="e">
        <f>VLOOKUP($AA167,'Long Format'!$M$14:$P$417,2,FALSE)</f>
        <v>#N/A</v>
      </c>
      <c r="AC167" t="e">
        <f>VLOOKUP($AA167,'Long Format'!$M$14:$P$417,3,FALSE)</f>
        <v>#N/A</v>
      </c>
      <c r="AD167" t="e">
        <f>VLOOKUP($AA167,'Long Format'!$M$14:$P$417,4,FALSE)</f>
        <v>#N/A</v>
      </c>
    </row>
    <row r="168" spans="27:30" ht="15">
      <c r="AA168">
        <f t="shared" si="3"/>
        <v>159</v>
      </c>
      <c r="AB168" t="e">
        <f>VLOOKUP($AA168,'Long Format'!$M$14:$P$417,2,FALSE)</f>
        <v>#N/A</v>
      </c>
      <c r="AC168" t="e">
        <f>VLOOKUP($AA168,'Long Format'!$M$14:$P$417,3,FALSE)</f>
        <v>#N/A</v>
      </c>
      <c r="AD168" t="e">
        <f>VLOOKUP($AA168,'Long Format'!$M$14:$P$417,4,FALSE)</f>
        <v>#N/A</v>
      </c>
    </row>
    <row r="169" spans="27:30" ht="15">
      <c r="AA169">
        <f t="shared" si="3"/>
        <v>160</v>
      </c>
      <c r="AB169" t="e">
        <f>VLOOKUP($AA169,'Long Format'!$M$14:$P$417,2,FALSE)</f>
        <v>#N/A</v>
      </c>
      <c r="AC169" t="e">
        <f>VLOOKUP($AA169,'Long Format'!$M$14:$P$417,3,FALSE)</f>
        <v>#N/A</v>
      </c>
      <c r="AD169" t="e">
        <f>VLOOKUP($AA169,'Long Format'!$M$14:$P$417,4,FALSE)</f>
        <v>#N/A</v>
      </c>
    </row>
    <row r="170" spans="27:30" ht="15">
      <c r="AA170">
        <f t="shared" si="3"/>
        <v>161</v>
      </c>
      <c r="AB170" t="e">
        <f>VLOOKUP($AA170,'Long Format'!$M$14:$P$417,2,FALSE)</f>
        <v>#N/A</v>
      </c>
      <c r="AC170" t="e">
        <f>VLOOKUP($AA170,'Long Format'!$M$14:$P$417,3,FALSE)</f>
        <v>#N/A</v>
      </c>
      <c r="AD170" t="e">
        <f>VLOOKUP($AA170,'Long Format'!$M$14:$P$417,4,FALSE)</f>
        <v>#N/A</v>
      </c>
    </row>
    <row r="171" spans="27:30" ht="15">
      <c r="AA171">
        <f t="shared" si="3"/>
        <v>162</v>
      </c>
      <c r="AB171" t="e">
        <f>VLOOKUP($AA171,'Long Format'!$M$14:$P$417,2,FALSE)</f>
        <v>#N/A</v>
      </c>
      <c r="AC171" t="e">
        <f>VLOOKUP($AA171,'Long Format'!$M$14:$P$417,3,FALSE)</f>
        <v>#N/A</v>
      </c>
      <c r="AD171" t="e">
        <f>VLOOKUP($AA171,'Long Format'!$M$14:$P$417,4,FALSE)</f>
        <v>#N/A</v>
      </c>
    </row>
    <row r="172" spans="27:30" ht="15">
      <c r="AA172">
        <f t="shared" si="3"/>
        <v>163</v>
      </c>
      <c r="AB172" t="e">
        <f>VLOOKUP($AA172,'Long Format'!$M$14:$P$417,2,FALSE)</f>
        <v>#N/A</v>
      </c>
      <c r="AC172" t="e">
        <f>VLOOKUP($AA172,'Long Format'!$M$14:$P$417,3,FALSE)</f>
        <v>#N/A</v>
      </c>
      <c r="AD172" t="e">
        <f>VLOOKUP($AA172,'Long Format'!$M$14:$P$417,4,FALSE)</f>
        <v>#N/A</v>
      </c>
    </row>
    <row r="173" spans="27:30" ht="15">
      <c r="AA173">
        <f t="shared" si="3"/>
        <v>164</v>
      </c>
      <c r="AB173" t="e">
        <f>VLOOKUP($AA173,'Long Format'!$M$14:$P$417,2,FALSE)</f>
        <v>#N/A</v>
      </c>
      <c r="AC173" t="e">
        <f>VLOOKUP($AA173,'Long Format'!$M$14:$P$417,3,FALSE)</f>
        <v>#N/A</v>
      </c>
      <c r="AD173" t="e">
        <f>VLOOKUP($AA173,'Long Format'!$M$14:$P$417,4,FALSE)</f>
        <v>#N/A</v>
      </c>
    </row>
    <row r="174" spans="27:30" ht="15">
      <c r="AA174">
        <f t="shared" si="3"/>
        <v>165</v>
      </c>
      <c r="AB174" t="e">
        <f>VLOOKUP($AA174,'Long Format'!$M$14:$P$417,2,FALSE)</f>
        <v>#N/A</v>
      </c>
      <c r="AC174" t="e">
        <f>VLOOKUP($AA174,'Long Format'!$M$14:$P$417,3,FALSE)</f>
        <v>#N/A</v>
      </c>
      <c r="AD174" t="e">
        <f>VLOOKUP($AA174,'Long Format'!$M$14:$P$417,4,FALSE)</f>
        <v>#N/A</v>
      </c>
    </row>
    <row r="175" spans="27:30" ht="15">
      <c r="AA175">
        <f t="shared" si="3"/>
        <v>166</v>
      </c>
      <c r="AB175" t="e">
        <f>VLOOKUP($AA175,'Long Format'!$M$14:$P$417,2,FALSE)</f>
        <v>#N/A</v>
      </c>
      <c r="AC175" t="e">
        <f>VLOOKUP($AA175,'Long Format'!$M$14:$P$417,3,FALSE)</f>
        <v>#N/A</v>
      </c>
      <c r="AD175" t="e">
        <f>VLOOKUP($AA175,'Long Format'!$M$14:$P$417,4,FALSE)</f>
        <v>#N/A</v>
      </c>
    </row>
    <row r="176" spans="27:30" ht="15">
      <c r="AA176">
        <f t="shared" si="3"/>
        <v>167</v>
      </c>
      <c r="AB176" t="e">
        <f>VLOOKUP($AA176,'Long Format'!$M$14:$P$417,2,FALSE)</f>
        <v>#N/A</v>
      </c>
      <c r="AC176" t="e">
        <f>VLOOKUP($AA176,'Long Format'!$M$14:$P$417,3,FALSE)</f>
        <v>#N/A</v>
      </c>
      <c r="AD176" t="e">
        <f>VLOOKUP($AA176,'Long Format'!$M$14:$P$417,4,FALSE)</f>
        <v>#N/A</v>
      </c>
    </row>
    <row r="177" spans="27:30" ht="15">
      <c r="AA177">
        <f t="shared" si="3"/>
        <v>168</v>
      </c>
      <c r="AB177" t="e">
        <f>VLOOKUP($AA177,'Long Format'!$M$14:$P$417,2,FALSE)</f>
        <v>#N/A</v>
      </c>
      <c r="AC177" t="e">
        <f>VLOOKUP($AA177,'Long Format'!$M$14:$P$417,3,FALSE)</f>
        <v>#N/A</v>
      </c>
      <c r="AD177" t="e">
        <f>VLOOKUP($AA177,'Long Format'!$M$14:$P$417,4,FALSE)</f>
        <v>#N/A</v>
      </c>
    </row>
    <row r="178" spans="27:30" ht="15">
      <c r="AA178">
        <f t="shared" si="3"/>
        <v>169</v>
      </c>
      <c r="AB178" t="e">
        <f>VLOOKUP($AA178,'Long Format'!$M$14:$P$417,2,FALSE)</f>
        <v>#N/A</v>
      </c>
      <c r="AC178" t="e">
        <f>VLOOKUP($AA178,'Long Format'!$M$14:$P$417,3,FALSE)</f>
        <v>#N/A</v>
      </c>
      <c r="AD178" t="e">
        <f>VLOOKUP($AA178,'Long Format'!$M$14:$P$417,4,FALSE)</f>
        <v>#N/A</v>
      </c>
    </row>
    <row r="179" spans="27:30" ht="15">
      <c r="AA179">
        <f t="shared" si="3"/>
        <v>170</v>
      </c>
      <c r="AB179" t="e">
        <f>VLOOKUP($AA179,'Long Format'!$M$14:$P$417,2,FALSE)</f>
        <v>#N/A</v>
      </c>
      <c r="AC179" t="e">
        <f>VLOOKUP($AA179,'Long Format'!$M$14:$P$417,3,FALSE)</f>
        <v>#N/A</v>
      </c>
      <c r="AD179" t="e">
        <f>VLOOKUP($AA179,'Long Format'!$M$14:$P$417,4,FALSE)</f>
        <v>#N/A</v>
      </c>
    </row>
    <row r="180" spans="27:30" ht="15">
      <c r="AA180">
        <f t="shared" si="3"/>
        <v>171</v>
      </c>
      <c r="AB180" t="e">
        <f>VLOOKUP($AA180,'Long Format'!$M$14:$P$417,2,FALSE)</f>
        <v>#N/A</v>
      </c>
      <c r="AC180" t="e">
        <f>VLOOKUP($AA180,'Long Format'!$M$14:$P$417,3,FALSE)</f>
        <v>#N/A</v>
      </c>
      <c r="AD180" t="e">
        <f>VLOOKUP($AA180,'Long Format'!$M$14:$P$417,4,FALSE)</f>
        <v>#N/A</v>
      </c>
    </row>
    <row r="181" spans="27:30" ht="15">
      <c r="AA181">
        <f t="shared" si="3"/>
        <v>172</v>
      </c>
      <c r="AB181" t="e">
        <f>VLOOKUP($AA181,'Long Format'!$M$14:$P$417,2,FALSE)</f>
        <v>#N/A</v>
      </c>
      <c r="AC181" t="e">
        <f>VLOOKUP($AA181,'Long Format'!$M$14:$P$417,3,FALSE)</f>
        <v>#N/A</v>
      </c>
      <c r="AD181" t="e">
        <f>VLOOKUP($AA181,'Long Format'!$M$14:$P$417,4,FALSE)</f>
        <v>#N/A</v>
      </c>
    </row>
    <row r="182" spans="27:30" ht="15">
      <c r="AA182">
        <f t="shared" si="3"/>
        <v>173</v>
      </c>
      <c r="AB182" t="e">
        <f>VLOOKUP($AA182,'Long Format'!$M$14:$P$417,2,FALSE)</f>
        <v>#N/A</v>
      </c>
      <c r="AC182" t="e">
        <f>VLOOKUP($AA182,'Long Format'!$M$14:$P$417,3,FALSE)</f>
        <v>#N/A</v>
      </c>
      <c r="AD182" t="e">
        <f>VLOOKUP($AA182,'Long Format'!$M$14:$P$417,4,FALSE)</f>
        <v>#N/A</v>
      </c>
    </row>
    <row r="183" spans="27:30" ht="15">
      <c r="AA183">
        <f t="shared" si="3"/>
        <v>174</v>
      </c>
      <c r="AB183" t="e">
        <f>VLOOKUP($AA183,'Long Format'!$M$14:$P$417,2,FALSE)</f>
        <v>#N/A</v>
      </c>
      <c r="AC183" t="e">
        <f>VLOOKUP($AA183,'Long Format'!$M$14:$P$417,3,FALSE)</f>
        <v>#N/A</v>
      </c>
      <c r="AD183" t="e">
        <f>VLOOKUP($AA183,'Long Format'!$M$14:$P$417,4,FALSE)</f>
        <v>#N/A</v>
      </c>
    </row>
    <row r="184" spans="27:30" ht="15">
      <c r="AA184">
        <f t="shared" si="3"/>
        <v>175</v>
      </c>
      <c r="AB184" t="e">
        <f>VLOOKUP($AA184,'Long Format'!$M$14:$P$417,2,FALSE)</f>
        <v>#N/A</v>
      </c>
      <c r="AC184" t="e">
        <f>VLOOKUP($AA184,'Long Format'!$M$14:$P$417,3,FALSE)</f>
        <v>#N/A</v>
      </c>
      <c r="AD184" t="e">
        <f>VLOOKUP($AA184,'Long Format'!$M$14:$P$417,4,FALSE)</f>
        <v>#N/A</v>
      </c>
    </row>
    <row r="185" spans="27:30" ht="15">
      <c r="AA185">
        <f t="shared" si="3"/>
        <v>176</v>
      </c>
      <c r="AB185" t="e">
        <f>VLOOKUP($AA185,'Long Format'!$M$14:$P$417,2,FALSE)</f>
        <v>#N/A</v>
      </c>
      <c r="AC185" t="e">
        <f>VLOOKUP($AA185,'Long Format'!$M$14:$P$417,3,FALSE)</f>
        <v>#N/A</v>
      </c>
      <c r="AD185" t="e">
        <f>VLOOKUP($AA185,'Long Format'!$M$14:$P$417,4,FALSE)</f>
        <v>#N/A</v>
      </c>
    </row>
    <row r="186" spans="27:30" ht="15">
      <c r="AA186">
        <f t="shared" si="3"/>
        <v>177</v>
      </c>
      <c r="AB186" t="e">
        <f>VLOOKUP($AA186,'Long Format'!$M$14:$P$417,2,FALSE)</f>
        <v>#N/A</v>
      </c>
      <c r="AC186" t="e">
        <f>VLOOKUP($AA186,'Long Format'!$M$14:$P$417,3,FALSE)</f>
        <v>#N/A</v>
      </c>
      <c r="AD186" t="e">
        <f>VLOOKUP($AA186,'Long Format'!$M$14:$P$417,4,FALSE)</f>
        <v>#N/A</v>
      </c>
    </row>
    <row r="187" spans="27:30" ht="15">
      <c r="AA187">
        <f t="shared" si="3"/>
        <v>178</v>
      </c>
      <c r="AB187" t="e">
        <f>VLOOKUP($AA187,'Long Format'!$M$14:$P$417,2,FALSE)</f>
        <v>#N/A</v>
      </c>
      <c r="AC187" t="e">
        <f>VLOOKUP($AA187,'Long Format'!$M$14:$P$417,3,FALSE)</f>
        <v>#N/A</v>
      </c>
      <c r="AD187" t="e">
        <f>VLOOKUP($AA187,'Long Format'!$M$14:$P$417,4,FALSE)</f>
        <v>#N/A</v>
      </c>
    </row>
    <row r="188" spans="27:30" ht="15">
      <c r="AA188">
        <f t="shared" si="3"/>
        <v>179</v>
      </c>
      <c r="AB188" t="e">
        <f>VLOOKUP($AA188,'Long Format'!$M$14:$P$417,2,FALSE)</f>
        <v>#N/A</v>
      </c>
      <c r="AC188" t="e">
        <f>VLOOKUP($AA188,'Long Format'!$M$14:$P$417,3,FALSE)</f>
        <v>#N/A</v>
      </c>
      <c r="AD188" t="e">
        <f>VLOOKUP($AA188,'Long Format'!$M$14:$P$417,4,FALSE)</f>
        <v>#N/A</v>
      </c>
    </row>
    <row r="189" spans="27:30" ht="15">
      <c r="AA189">
        <f t="shared" si="3"/>
        <v>180</v>
      </c>
      <c r="AB189" t="e">
        <f>VLOOKUP($AA189,'Long Format'!$M$14:$P$417,2,FALSE)</f>
        <v>#N/A</v>
      </c>
      <c r="AC189" t="e">
        <f>VLOOKUP($AA189,'Long Format'!$M$14:$P$417,3,FALSE)</f>
        <v>#N/A</v>
      </c>
      <c r="AD189" t="e">
        <f>VLOOKUP($AA189,'Long Format'!$M$14:$P$417,4,FALSE)</f>
        <v>#N/A</v>
      </c>
    </row>
    <row r="190" spans="27:30" ht="15">
      <c r="AA190">
        <f t="shared" si="3"/>
        <v>181</v>
      </c>
      <c r="AB190" t="e">
        <f>VLOOKUP($AA190,'Long Format'!$M$14:$P$417,2,FALSE)</f>
        <v>#N/A</v>
      </c>
      <c r="AC190" t="e">
        <f>VLOOKUP($AA190,'Long Format'!$M$14:$P$417,3,FALSE)</f>
        <v>#N/A</v>
      </c>
      <c r="AD190" t="e">
        <f>VLOOKUP($AA190,'Long Format'!$M$14:$P$417,4,FALSE)</f>
        <v>#N/A</v>
      </c>
    </row>
    <row r="191" spans="27:30" ht="15">
      <c r="AA191">
        <f t="shared" si="3"/>
        <v>182</v>
      </c>
      <c r="AB191" t="e">
        <f>VLOOKUP($AA191,'Long Format'!$M$14:$P$417,2,FALSE)</f>
        <v>#N/A</v>
      </c>
      <c r="AC191" t="e">
        <f>VLOOKUP($AA191,'Long Format'!$M$14:$P$417,3,FALSE)</f>
        <v>#N/A</v>
      </c>
      <c r="AD191" t="e">
        <f>VLOOKUP($AA191,'Long Format'!$M$14:$P$417,4,FALSE)</f>
        <v>#N/A</v>
      </c>
    </row>
    <row r="192" spans="27:30" ht="15">
      <c r="AA192">
        <f t="shared" si="3"/>
        <v>183</v>
      </c>
      <c r="AB192" t="e">
        <f>VLOOKUP($AA192,'Long Format'!$M$14:$P$417,2,FALSE)</f>
        <v>#N/A</v>
      </c>
      <c r="AC192" t="e">
        <f>VLOOKUP($AA192,'Long Format'!$M$14:$P$417,3,FALSE)</f>
        <v>#N/A</v>
      </c>
      <c r="AD192" t="e">
        <f>VLOOKUP($AA192,'Long Format'!$M$14:$P$417,4,FALSE)</f>
        <v>#N/A</v>
      </c>
    </row>
    <row r="193" spans="27:30" ht="15">
      <c r="AA193">
        <f t="shared" si="3"/>
        <v>184</v>
      </c>
      <c r="AB193" t="e">
        <f>VLOOKUP($AA193,'Long Format'!$M$14:$P$417,2,FALSE)</f>
        <v>#N/A</v>
      </c>
      <c r="AC193" t="e">
        <f>VLOOKUP($AA193,'Long Format'!$M$14:$P$417,3,FALSE)</f>
        <v>#N/A</v>
      </c>
      <c r="AD193" t="e">
        <f>VLOOKUP($AA193,'Long Format'!$M$14:$P$417,4,FALSE)</f>
        <v>#N/A</v>
      </c>
    </row>
    <row r="194" spans="27:30" ht="15">
      <c r="AA194">
        <f t="shared" si="3"/>
        <v>185</v>
      </c>
      <c r="AB194" t="e">
        <f>VLOOKUP($AA194,'Long Format'!$M$14:$P$417,2,FALSE)</f>
        <v>#N/A</v>
      </c>
      <c r="AC194" t="e">
        <f>VLOOKUP($AA194,'Long Format'!$M$14:$P$417,3,FALSE)</f>
        <v>#N/A</v>
      </c>
      <c r="AD194" t="e">
        <f>VLOOKUP($AA194,'Long Format'!$M$14:$P$417,4,FALSE)</f>
        <v>#N/A</v>
      </c>
    </row>
    <row r="195" spans="27:30" ht="15">
      <c r="AA195">
        <f t="shared" si="3"/>
        <v>186</v>
      </c>
      <c r="AB195" t="e">
        <f>VLOOKUP($AA195,'Long Format'!$M$14:$P$417,2,FALSE)</f>
        <v>#N/A</v>
      </c>
      <c r="AC195" t="e">
        <f>VLOOKUP($AA195,'Long Format'!$M$14:$P$417,3,FALSE)</f>
        <v>#N/A</v>
      </c>
      <c r="AD195" t="e">
        <f>VLOOKUP($AA195,'Long Format'!$M$14:$P$417,4,FALSE)</f>
        <v>#N/A</v>
      </c>
    </row>
    <row r="196" spans="27:30" ht="15">
      <c r="AA196">
        <f t="shared" si="3"/>
        <v>187</v>
      </c>
      <c r="AB196" t="e">
        <f>VLOOKUP($AA196,'Long Format'!$M$14:$P$417,2,FALSE)</f>
        <v>#N/A</v>
      </c>
      <c r="AC196" t="e">
        <f>VLOOKUP($AA196,'Long Format'!$M$14:$P$417,3,FALSE)</f>
        <v>#N/A</v>
      </c>
      <c r="AD196" t="e">
        <f>VLOOKUP($AA196,'Long Format'!$M$14:$P$417,4,FALSE)</f>
        <v>#N/A</v>
      </c>
    </row>
    <row r="197" spans="27:30" ht="15">
      <c r="AA197">
        <f t="shared" si="3"/>
        <v>188</v>
      </c>
      <c r="AB197" t="e">
        <f>VLOOKUP($AA197,'Long Format'!$M$14:$P$417,2,FALSE)</f>
        <v>#N/A</v>
      </c>
      <c r="AC197" t="e">
        <f>VLOOKUP($AA197,'Long Format'!$M$14:$P$417,3,FALSE)</f>
        <v>#N/A</v>
      </c>
      <c r="AD197" t="e">
        <f>VLOOKUP($AA197,'Long Format'!$M$14:$P$417,4,FALSE)</f>
        <v>#N/A</v>
      </c>
    </row>
    <row r="198" spans="27:30" ht="15">
      <c r="AA198">
        <f t="shared" si="3"/>
        <v>189</v>
      </c>
      <c r="AB198" t="e">
        <f>VLOOKUP($AA198,'Long Format'!$M$14:$P$417,2,FALSE)</f>
        <v>#N/A</v>
      </c>
      <c r="AC198" t="e">
        <f>VLOOKUP($AA198,'Long Format'!$M$14:$P$417,3,FALSE)</f>
        <v>#N/A</v>
      </c>
      <c r="AD198" t="e">
        <f>VLOOKUP($AA198,'Long Format'!$M$14:$P$417,4,FALSE)</f>
        <v>#N/A</v>
      </c>
    </row>
    <row r="199" spans="27:30" ht="15">
      <c r="AA199">
        <f t="shared" si="3"/>
        <v>190</v>
      </c>
      <c r="AB199" t="e">
        <f>VLOOKUP($AA199,'Long Format'!$M$14:$P$417,2,FALSE)</f>
        <v>#N/A</v>
      </c>
      <c r="AC199" t="e">
        <f>VLOOKUP($AA199,'Long Format'!$M$14:$P$417,3,FALSE)</f>
        <v>#N/A</v>
      </c>
      <c r="AD199" t="e">
        <f>VLOOKUP($AA199,'Long Format'!$M$14:$P$417,4,FALSE)</f>
        <v>#N/A</v>
      </c>
    </row>
    <row r="200" spans="27:30" ht="15">
      <c r="AA200">
        <f t="shared" si="3"/>
        <v>191</v>
      </c>
      <c r="AB200" t="e">
        <f>VLOOKUP($AA200,'Long Format'!$M$14:$P$417,2,FALSE)</f>
        <v>#N/A</v>
      </c>
      <c r="AC200" t="e">
        <f>VLOOKUP($AA200,'Long Format'!$M$14:$P$417,3,FALSE)</f>
        <v>#N/A</v>
      </c>
      <c r="AD200" t="e">
        <f>VLOOKUP($AA200,'Long Format'!$M$14:$P$417,4,FALSE)</f>
        <v>#N/A</v>
      </c>
    </row>
    <row r="201" spans="27:30" ht="15">
      <c r="AA201">
        <f t="shared" si="3"/>
        <v>192</v>
      </c>
      <c r="AB201" t="e">
        <f>VLOOKUP($AA201,'Long Format'!$M$14:$P$417,2,FALSE)</f>
        <v>#N/A</v>
      </c>
      <c r="AC201" t="e">
        <f>VLOOKUP($AA201,'Long Format'!$M$14:$P$417,3,FALSE)</f>
        <v>#N/A</v>
      </c>
      <c r="AD201" t="e">
        <f>VLOOKUP($AA201,'Long Format'!$M$14:$P$417,4,FALSE)</f>
        <v>#N/A</v>
      </c>
    </row>
    <row r="202" spans="27:30" ht="15">
      <c r="AA202">
        <f t="shared" si="3"/>
        <v>193</v>
      </c>
      <c r="AB202" t="e">
        <f>VLOOKUP($AA202,'Long Format'!$M$14:$P$417,2,FALSE)</f>
        <v>#N/A</v>
      </c>
      <c r="AC202" t="e">
        <f>VLOOKUP($AA202,'Long Format'!$M$14:$P$417,3,FALSE)</f>
        <v>#N/A</v>
      </c>
      <c r="AD202" t="e">
        <f>VLOOKUP($AA202,'Long Format'!$M$14:$P$417,4,FALSE)</f>
        <v>#N/A</v>
      </c>
    </row>
    <row r="203" spans="27:30" ht="15">
      <c r="AA203">
        <f aca="true" t="shared" si="4" ref="AA203:AA266">AA202+1</f>
        <v>194</v>
      </c>
      <c r="AB203" t="e">
        <f>VLOOKUP($AA203,'Long Format'!$M$14:$P$417,2,FALSE)</f>
        <v>#N/A</v>
      </c>
      <c r="AC203" t="e">
        <f>VLOOKUP($AA203,'Long Format'!$M$14:$P$417,3,FALSE)</f>
        <v>#N/A</v>
      </c>
      <c r="AD203" t="e">
        <f>VLOOKUP($AA203,'Long Format'!$M$14:$P$417,4,FALSE)</f>
        <v>#N/A</v>
      </c>
    </row>
    <row r="204" spans="27:30" ht="15">
      <c r="AA204">
        <f t="shared" si="4"/>
        <v>195</v>
      </c>
      <c r="AB204" t="e">
        <f>VLOOKUP($AA204,'Long Format'!$M$14:$P$417,2,FALSE)</f>
        <v>#N/A</v>
      </c>
      <c r="AC204" t="e">
        <f>VLOOKUP($AA204,'Long Format'!$M$14:$P$417,3,FALSE)</f>
        <v>#N/A</v>
      </c>
      <c r="AD204" t="e">
        <f>VLOOKUP($AA204,'Long Format'!$M$14:$P$417,4,FALSE)</f>
        <v>#N/A</v>
      </c>
    </row>
    <row r="205" spans="27:30" ht="15">
      <c r="AA205">
        <f t="shared" si="4"/>
        <v>196</v>
      </c>
      <c r="AB205" t="e">
        <f>VLOOKUP($AA205,'Long Format'!$M$14:$P$417,2,FALSE)</f>
        <v>#N/A</v>
      </c>
      <c r="AC205" t="e">
        <f>VLOOKUP($AA205,'Long Format'!$M$14:$P$417,3,FALSE)</f>
        <v>#N/A</v>
      </c>
      <c r="AD205" t="e">
        <f>VLOOKUP($AA205,'Long Format'!$M$14:$P$417,4,FALSE)</f>
        <v>#N/A</v>
      </c>
    </row>
    <row r="206" spans="27:30" ht="15">
      <c r="AA206">
        <f t="shared" si="4"/>
        <v>197</v>
      </c>
      <c r="AB206" t="e">
        <f>VLOOKUP($AA206,'Long Format'!$M$14:$P$417,2,FALSE)</f>
        <v>#N/A</v>
      </c>
      <c r="AC206" t="e">
        <f>VLOOKUP($AA206,'Long Format'!$M$14:$P$417,3,FALSE)</f>
        <v>#N/A</v>
      </c>
      <c r="AD206" t="e">
        <f>VLOOKUP($AA206,'Long Format'!$M$14:$P$417,4,FALSE)</f>
        <v>#N/A</v>
      </c>
    </row>
    <row r="207" spans="27:30" ht="15">
      <c r="AA207">
        <f t="shared" si="4"/>
        <v>198</v>
      </c>
      <c r="AB207" t="e">
        <f>VLOOKUP($AA207,'Long Format'!$M$14:$P$417,2,FALSE)</f>
        <v>#N/A</v>
      </c>
      <c r="AC207" t="e">
        <f>VLOOKUP($AA207,'Long Format'!$M$14:$P$417,3,FALSE)</f>
        <v>#N/A</v>
      </c>
      <c r="AD207" t="e">
        <f>VLOOKUP($AA207,'Long Format'!$M$14:$P$417,4,FALSE)</f>
        <v>#N/A</v>
      </c>
    </row>
    <row r="208" spans="27:30" ht="15">
      <c r="AA208">
        <f t="shared" si="4"/>
        <v>199</v>
      </c>
      <c r="AB208" t="e">
        <f>VLOOKUP($AA208,'Long Format'!$M$14:$P$417,2,FALSE)</f>
        <v>#N/A</v>
      </c>
      <c r="AC208" t="e">
        <f>VLOOKUP($AA208,'Long Format'!$M$14:$P$417,3,FALSE)</f>
        <v>#N/A</v>
      </c>
      <c r="AD208" t="e">
        <f>VLOOKUP($AA208,'Long Format'!$M$14:$P$417,4,FALSE)</f>
        <v>#N/A</v>
      </c>
    </row>
    <row r="209" spans="27:30" ht="15">
      <c r="AA209">
        <f t="shared" si="4"/>
        <v>200</v>
      </c>
      <c r="AB209" t="e">
        <f>VLOOKUP($AA209,'Long Format'!$M$14:$P$417,2,FALSE)</f>
        <v>#N/A</v>
      </c>
      <c r="AC209" t="e">
        <f>VLOOKUP($AA209,'Long Format'!$M$14:$P$417,3,FALSE)</f>
        <v>#N/A</v>
      </c>
      <c r="AD209" t="e">
        <f>VLOOKUP($AA209,'Long Format'!$M$14:$P$417,4,FALSE)</f>
        <v>#N/A</v>
      </c>
    </row>
    <row r="210" spans="27:30" ht="15">
      <c r="AA210">
        <f t="shared" si="4"/>
        <v>201</v>
      </c>
      <c r="AB210" t="e">
        <f>VLOOKUP($AA210,'Long Format'!$M$14:$P$417,2,FALSE)</f>
        <v>#N/A</v>
      </c>
      <c r="AC210" t="e">
        <f>VLOOKUP($AA210,'Long Format'!$M$14:$P$417,3,FALSE)</f>
        <v>#N/A</v>
      </c>
      <c r="AD210" t="e">
        <f>VLOOKUP($AA210,'Long Format'!$M$14:$P$417,4,FALSE)</f>
        <v>#N/A</v>
      </c>
    </row>
    <row r="211" spans="27:30" ht="15">
      <c r="AA211">
        <f t="shared" si="4"/>
        <v>202</v>
      </c>
      <c r="AB211" t="e">
        <f>VLOOKUP($AA211,'Long Format'!$M$14:$P$417,2,FALSE)</f>
        <v>#N/A</v>
      </c>
      <c r="AC211" t="e">
        <f>VLOOKUP($AA211,'Long Format'!$M$14:$P$417,3,FALSE)</f>
        <v>#N/A</v>
      </c>
      <c r="AD211" t="e">
        <f>VLOOKUP($AA211,'Long Format'!$M$14:$P$417,4,FALSE)</f>
        <v>#N/A</v>
      </c>
    </row>
    <row r="212" spans="27:30" ht="15">
      <c r="AA212">
        <f t="shared" si="4"/>
        <v>203</v>
      </c>
      <c r="AB212" t="e">
        <f>VLOOKUP($AA212,'Long Format'!$M$14:$P$417,2,FALSE)</f>
        <v>#N/A</v>
      </c>
      <c r="AC212" t="e">
        <f>VLOOKUP($AA212,'Long Format'!$M$14:$P$417,3,FALSE)</f>
        <v>#N/A</v>
      </c>
      <c r="AD212" t="e">
        <f>VLOOKUP($AA212,'Long Format'!$M$14:$P$417,4,FALSE)</f>
        <v>#N/A</v>
      </c>
    </row>
    <row r="213" spans="27:30" ht="15">
      <c r="AA213">
        <f t="shared" si="4"/>
        <v>204</v>
      </c>
      <c r="AB213" t="e">
        <f>VLOOKUP($AA213,'Long Format'!$M$14:$P$417,2,FALSE)</f>
        <v>#N/A</v>
      </c>
      <c r="AC213" t="e">
        <f>VLOOKUP($AA213,'Long Format'!$M$14:$P$417,3,FALSE)</f>
        <v>#N/A</v>
      </c>
      <c r="AD213" t="e">
        <f>VLOOKUP($AA213,'Long Format'!$M$14:$P$417,4,FALSE)</f>
        <v>#N/A</v>
      </c>
    </row>
    <row r="214" spans="27:30" ht="15">
      <c r="AA214">
        <f t="shared" si="4"/>
        <v>205</v>
      </c>
      <c r="AB214" t="e">
        <f>VLOOKUP($AA214,'Long Format'!$M$14:$P$417,2,FALSE)</f>
        <v>#N/A</v>
      </c>
      <c r="AC214" t="e">
        <f>VLOOKUP($AA214,'Long Format'!$M$14:$P$417,3,FALSE)</f>
        <v>#N/A</v>
      </c>
      <c r="AD214" t="e">
        <f>VLOOKUP($AA214,'Long Format'!$M$14:$P$417,4,FALSE)</f>
        <v>#N/A</v>
      </c>
    </row>
    <row r="215" spans="27:30" ht="15">
      <c r="AA215">
        <f t="shared" si="4"/>
        <v>206</v>
      </c>
      <c r="AB215" t="e">
        <f>VLOOKUP($AA215,'Long Format'!$M$14:$P$417,2,FALSE)</f>
        <v>#N/A</v>
      </c>
      <c r="AC215" t="e">
        <f>VLOOKUP($AA215,'Long Format'!$M$14:$P$417,3,FALSE)</f>
        <v>#N/A</v>
      </c>
      <c r="AD215" t="e">
        <f>VLOOKUP($AA215,'Long Format'!$M$14:$P$417,4,FALSE)</f>
        <v>#N/A</v>
      </c>
    </row>
    <row r="216" spans="27:30" ht="15">
      <c r="AA216">
        <f t="shared" si="4"/>
        <v>207</v>
      </c>
      <c r="AB216" t="e">
        <f>VLOOKUP($AA216,'Long Format'!$M$14:$P$417,2,FALSE)</f>
        <v>#N/A</v>
      </c>
      <c r="AC216" t="e">
        <f>VLOOKUP($AA216,'Long Format'!$M$14:$P$417,3,FALSE)</f>
        <v>#N/A</v>
      </c>
      <c r="AD216" t="e">
        <f>VLOOKUP($AA216,'Long Format'!$M$14:$P$417,4,FALSE)</f>
        <v>#N/A</v>
      </c>
    </row>
    <row r="217" spans="27:30" ht="15">
      <c r="AA217">
        <f t="shared" si="4"/>
        <v>208</v>
      </c>
      <c r="AB217" t="e">
        <f>VLOOKUP($AA217,'Long Format'!$M$14:$P$417,2,FALSE)</f>
        <v>#N/A</v>
      </c>
      <c r="AC217" t="e">
        <f>VLOOKUP($AA217,'Long Format'!$M$14:$P$417,3,FALSE)</f>
        <v>#N/A</v>
      </c>
      <c r="AD217" t="e">
        <f>VLOOKUP($AA217,'Long Format'!$M$14:$P$417,4,FALSE)</f>
        <v>#N/A</v>
      </c>
    </row>
    <row r="218" spans="27:30" ht="15">
      <c r="AA218">
        <f t="shared" si="4"/>
        <v>209</v>
      </c>
      <c r="AB218" t="e">
        <f>VLOOKUP($AA218,'Long Format'!$M$14:$P$417,2,FALSE)</f>
        <v>#N/A</v>
      </c>
      <c r="AC218" t="e">
        <f>VLOOKUP($AA218,'Long Format'!$M$14:$P$417,3,FALSE)</f>
        <v>#N/A</v>
      </c>
      <c r="AD218" t="e">
        <f>VLOOKUP($AA218,'Long Format'!$M$14:$P$417,4,FALSE)</f>
        <v>#N/A</v>
      </c>
    </row>
    <row r="219" spans="27:30" ht="15">
      <c r="AA219">
        <f t="shared" si="4"/>
        <v>210</v>
      </c>
      <c r="AB219" t="e">
        <f>VLOOKUP($AA219,'Long Format'!$M$14:$P$417,2,FALSE)</f>
        <v>#N/A</v>
      </c>
      <c r="AC219" t="e">
        <f>VLOOKUP($AA219,'Long Format'!$M$14:$P$417,3,FALSE)</f>
        <v>#N/A</v>
      </c>
      <c r="AD219" t="e">
        <f>VLOOKUP($AA219,'Long Format'!$M$14:$P$417,4,FALSE)</f>
        <v>#N/A</v>
      </c>
    </row>
    <row r="220" spans="27:30" ht="15">
      <c r="AA220">
        <f t="shared" si="4"/>
        <v>211</v>
      </c>
      <c r="AB220" t="e">
        <f>VLOOKUP($AA220,'Long Format'!$M$14:$P$417,2,FALSE)</f>
        <v>#N/A</v>
      </c>
      <c r="AC220" t="e">
        <f>VLOOKUP($AA220,'Long Format'!$M$14:$P$417,3,FALSE)</f>
        <v>#N/A</v>
      </c>
      <c r="AD220" t="e">
        <f>VLOOKUP($AA220,'Long Format'!$M$14:$P$417,4,FALSE)</f>
        <v>#N/A</v>
      </c>
    </row>
    <row r="221" spans="27:30" ht="15">
      <c r="AA221">
        <f t="shared" si="4"/>
        <v>212</v>
      </c>
      <c r="AB221" t="e">
        <f>VLOOKUP($AA221,'Long Format'!$M$14:$P$417,2,FALSE)</f>
        <v>#N/A</v>
      </c>
      <c r="AC221" t="e">
        <f>VLOOKUP($AA221,'Long Format'!$M$14:$P$417,3,FALSE)</f>
        <v>#N/A</v>
      </c>
      <c r="AD221" t="e">
        <f>VLOOKUP($AA221,'Long Format'!$M$14:$P$417,4,FALSE)</f>
        <v>#N/A</v>
      </c>
    </row>
    <row r="222" spans="27:30" ht="15">
      <c r="AA222">
        <f t="shared" si="4"/>
        <v>213</v>
      </c>
      <c r="AB222" t="e">
        <f>VLOOKUP($AA222,'Long Format'!$M$14:$P$417,2,FALSE)</f>
        <v>#N/A</v>
      </c>
      <c r="AC222" t="e">
        <f>VLOOKUP($AA222,'Long Format'!$M$14:$P$417,3,FALSE)</f>
        <v>#N/A</v>
      </c>
      <c r="AD222" t="e">
        <f>VLOOKUP($AA222,'Long Format'!$M$14:$P$417,4,FALSE)</f>
        <v>#N/A</v>
      </c>
    </row>
    <row r="223" spans="27:30" ht="15">
      <c r="AA223">
        <f t="shared" si="4"/>
        <v>214</v>
      </c>
      <c r="AB223" t="e">
        <f>VLOOKUP($AA223,'Long Format'!$M$14:$P$417,2,FALSE)</f>
        <v>#N/A</v>
      </c>
      <c r="AC223" t="e">
        <f>VLOOKUP($AA223,'Long Format'!$M$14:$P$417,3,FALSE)</f>
        <v>#N/A</v>
      </c>
      <c r="AD223" t="e">
        <f>VLOOKUP($AA223,'Long Format'!$M$14:$P$417,4,FALSE)</f>
        <v>#N/A</v>
      </c>
    </row>
    <row r="224" spans="27:30" ht="15">
      <c r="AA224">
        <f t="shared" si="4"/>
        <v>215</v>
      </c>
      <c r="AB224" t="e">
        <f>VLOOKUP($AA224,'Long Format'!$M$14:$P$417,2,FALSE)</f>
        <v>#N/A</v>
      </c>
      <c r="AC224" t="e">
        <f>VLOOKUP($AA224,'Long Format'!$M$14:$P$417,3,FALSE)</f>
        <v>#N/A</v>
      </c>
      <c r="AD224" t="e">
        <f>VLOOKUP($AA224,'Long Format'!$M$14:$P$417,4,FALSE)</f>
        <v>#N/A</v>
      </c>
    </row>
    <row r="225" spans="27:30" ht="15">
      <c r="AA225">
        <f t="shared" si="4"/>
        <v>216</v>
      </c>
      <c r="AB225" t="e">
        <f>VLOOKUP($AA225,'Long Format'!$M$14:$P$417,2,FALSE)</f>
        <v>#N/A</v>
      </c>
      <c r="AC225" t="e">
        <f>VLOOKUP($AA225,'Long Format'!$M$14:$P$417,3,FALSE)</f>
        <v>#N/A</v>
      </c>
      <c r="AD225" t="e">
        <f>VLOOKUP($AA225,'Long Format'!$M$14:$P$417,4,FALSE)</f>
        <v>#N/A</v>
      </c>
    </row>
    <row r="226" spans="27:30" ht="15">
      <c r="AA226">
        <f t="shared" si="4"/>
        <v>217</v>
      </c>
      <c r="AB226" t="e">
        <f>VLOOKUP($AA226,'Long Format'!$M$14:$P$417,2,FALSE)</f>
        <v>#N/A</v>
      </c>
      <c r="AC226" t="e">
        <f>VLOOKUP($AA226,'Long Format'!$M$14:$P$417,3,FALSE)</f>
        <v>#N/A</v>
      </c>
      <c r="AD226" t="e">
        <f>VLOOKUP($AA226,'Long Format'!$M$14:$P$417,4,FALSE)</f>
        <v>#N/A</v>
      </c>
    </row>
    <row r="227" spans="27:30" ht="15">
      <c r="AA227">
        <f t="shared" si="4"/>
        <v>218</v>
      </c>
      <c r="AB227" t="e">
        <f>VLOOKUP($AA227,'Long Format'!$M$14:$P$417,2,FALSE)</f>
        <v>#N/A</v>
      </c>
      <c r="AC227" t="e">
        <f>VLOOKUP($AA227,'Long Format'!$M$14:$P$417,3,FALSE)</f>
        <v>#N/A</v>
      </c>
      <c r="AD227" t="e">
        <f>VLOOKUP($AA227,'Long Format'!$M$14:$P$417,4,FALSE)</f>
        <v>#N/A</v>
      </c>
    </row>
    <row r="228" spans="27:30" ht="15">
      <c r="AA228">
        <f t="shared" si="4"/>
        <v>219</v>
      </c>
      <c r="AB228" t="e">
        <f>VLOOKUP($AA228,'Long Format'!$M$14:$P$417,2,FALSE)</f>
        <v>#N/A</v>
      </c>
      <c r="AC228" t="e">
        <f>VLOOKUP($AA228,'Long Format'!$M$14:$P$417,3,FALSE)</f>
        <v>#N/A</v>
      </c>
      <c r="AD228" t="e">
        <f>VLOOKUP($AA228,'Long Format'!$M$14:$P$417,4,FALSE)</f>
        <v>#N/A</v>
      </c>
    </row>
    <row r="229" spans="27:30" ht="15">
      <c r="AA229">
        <f t="shared" si="4"/>
        <v>220</v>
      </c>
      <c r="AB229" t="e">
        <f>VLOOKUP($AA229,'Long Format'!$M$14:$P$417,2,FALSE)</f>
        <v>#N/A</v>
      </c>
      <c r="AC229" t="e">
        <f>VLOOKUP($AA229,'Long Format'!$M$14:$P$417,3,FALSE)</f>
        <v>#N/A</v>
      </c>
      <c r="AD229" t="e">
        <f>VLOOKUP($AA229,'Long Format'!$M$14:$P$417,4,FALSE)</f>
        <v>#N/A</v>
      </c>
    </row>
    <row r="230" spans="27:30" ht="15">
      <c r="AA230">
        <f t="shared" si="4"/>
        <v>221</v>
      </c>
      <c r="AB230" t="e">
        <f>VLOOKUP($AA230,'Long Format'!$M$14:$P$417,2,FALSE)</f>
        <v>#N/A</v>
      </c>
      <c r="AC230" t="e">
        <f>VLOOKUP($AA230,'Long Format'!$M$14:$P$417,3,FALSE)</f>
        <v>#N/A</v>
      </c>
      <c r="AD230" t="e">
        <f>VLOOKUP($AA230,'Long Format'!$M$14:$P$417,4,FALSE)</f>
        <v>#N/A</v>
      </c>
    </row>
    <row r="231" spans="27:30" ht="15">
      <c r="AA231">
        <f t="shared" si="4"/>
        <v>222</v>
      </c>
      <c r="AB231" t="e">
        <f>VLOOKUP($AA231,'Long Format'!$M$14:$P$417,2,FALSE)</f>
        <v>#N/A</v>
      </c>
      <c r="AC231" t="e">
        <f>VLOOKUP($AA231,'Long Format'!$M$14:$P$417,3,FALSE)</f>
        <v>#N/A</v>
      </c>
      <c r="AD231" t="e">
        <f>VLOOKUP($AA231,'Long Format'!$M$14:$P$417,4,FALSE)</f>
        <v>#N/A</v>
      </c>
    </row>
    <row r="232" spans="27:30" ht="15">
      <c r="AA232">
        <f t="shared" si="4"/>
        <v>223</v>
      </c>
      <c r="AB232" t="e">
        <f>VLOOKUP($AA232,'Long Format'!$M$14:$P$417,2,FALSE)</f>
        <v>#N/A</v>
      </c>
      <c r="AC232" t="e">
        <f>VLOOKUP($AA232,'Long Format'!$M$14:$P$417,3,FALSE)</f>
        <v>#N/A</v>
      </c>
      <c r="AD232" t="e">
        <f>VLOOKUP($AA232,'Long Format'!$M$14:$P$417,4,FALSE)</f>
        <v>#N/A</v>
      </c>
    </row>
    <row r="233" spans="27:30" ht="15">
      <c r="AA233">
        <f t="shared" si="4"/>
        <v>224</v>
      </c>
      <c r="AB233" t="e">
        <f>VLOOKUP($AA233,'Long Format'!$M$14:$P$417,2,FALSE)</f>
        <v>#N/A</v>
      </c>
      <c r="AC233" t="e">
        <f>VLOOKUP($AA233,'Long Format'!$M$14:$P$417,3,FALSE)</f>
        <v>#N/A</v>
      </c>
      <c r="AD233" t="e">
        <f>VLOOKUP($AA233,'Long Format'!$M$14:$P$417,4,FALSE)</f>
        <v>#N/A</v>
      </c>
    </row>
    <row r="234" spans="27:30" ht="15">
      <c r="AA234">
        <f t="shared" si="4"/>
        <v>225</v>
      </c>
      <c r="AB234" t="e">
        <f>VLOOKUP($AA234,'Long Format'!$M$14:$P$417,2,FALSE)</f>
        <v>#N/A</v>
      </c>
      <c r="AC234" t="e">
        <f>VLOOKUP($AA234,'Long Format'!$M$14:$P$417,3,FALSE)</f>
        <v>#N/A</v>
      </c>
      <c r="AD234" t="e">
        <f>VLOOKUP($AA234,'Long Format'!$M$14:$P$417,4,FALSE)</f>
        <v>#N/A</v>
      </c>
    </row>
    <row r="235" spans="27:30" ht="15">
      <c r="AA235">
        <f t="shared" si="4"/>
        <v>226</v>
      </c>
      <c r="AB235" t="e">
        <f>VLOOKUP($AA235,'Long Format'!$M$14:$P$417,2,FALSE)</f>
        <v>#N/A</v>
      </c>
      <c r="AC235" t="e">
        <f>VLOOKUP($AA235,'Long Format'!$M$14:$P$417,3,FALSE)</f>
        <v>#N/A</v>
      </c>
      <c r="AD235" t="e">
        <f>VLOOKUP($AA235,'Long Format'!$M$14:$P$417,4,FALSE)</f>
        <v>#N/A</v>
      </c>
    </row>
    <row r="236" spans="27:30" ht="15">
      <c r="AA236">
        <f t="shared" si="4"/>
        <v>227</v>
      </c>
      <c r="AB236" t="e">
        <f>VLOOKUP($AA236,'Long Format'!$M$14:$P$417,2,FALSE)</f>
        <v>#N/A</v>
      </c>
      <c r="AC236" t="e">
        <f>VLOOKUP($AA236,'Long Format'!$M$14:$P$417,3,FALSE)</f>
        <v>#N/A</v>
      </c>
      <c r="AD236" t="e">
        <f>VLOOKUP($AA236,'Long Format'!$M$14:$P$417,4,FALSE)</f>
        <v>#N/A</v>
      </c>
    </row>
    <row r="237" spans="27:30" ht="15">
      <c r="AA237">
        <f t="shared" si="4"/>
        <v>228</v>
      </c>
      <c r="AB237" t="e">
        <f>VLOOKUP($AA237,'Long Format'!$M$14:$P$417,2,FALSE)</f>
        <v>#N/A</v>
      </c>
      <c r="AC237" t="e">
        <f>VLOOKUP($AA237,'Long Format'!$M$14:$P$417,3,FALSE)</f>
        <v>#N/A</v>
      </c>
      <c r="AD237" t="e">
        <f>VLOOKUP($AA237,'Long Format'!$M$14:$P$417,4,FALSE)</f>
        <v>#N/A</v>
      </c>
    </row>
    <row r="238" spans="27:30" ht="15">
      <c r="AA238">
        <f t="shared" si="4"/>
        <v>229</v>
      </c>
      <c r="AB238" t="e">
        <f>VLOOKUP($AA238,'Long Format'!$M$14:$P$417,2,FALSE)</f>
        <v>#N/A</v>
      </c>
      <c r="AC238" t="e">
        <f>VLOOKUP($AA238,'Long Format'!$M$14:$P$417,3,FALSE)</f>
        <v>#N/A</v>
      </c>
      <c r="AD238" t="e">
        <f>VLOOKUP($AA238,'Long Format'!$M$14:$P$417,4,FALSE)</f>
        <v>#N/A</v>
      </c>
    </row>
    <row r="239" spans="27:30" ht="15">
      <c r="AA239">
        <f t="shared" si="4"/>
        <v>230</v>
      </c>
      <c r="AB239" t="e">
        <f>VLOOKUP($AA239,'Long Format'!$M$14:$P$417,2,FALSE)</f>
        <v>#N/A</v>
      </c>
      <c r="AC239" t="e">
        <f>VLOOKUP($AA239,'Long Format'!$M$14:$P$417,3,FALSE)</f>
        <v>#N/A</v>
      </c>
      <c r="AD239" t="e">
        <f>VLOOKUP($AA239,'Long Format'!$M$14:$P$417,4,FALSE)</f>
        <v>#N/A</v>
      </c>
    </row>
    <row r="240" spans="27:30" ht="15">
      <c r="AA240">
        <f t="shared" si="4"/>
        <v>231</v>
      </c>
      <c r="AB240" t="e">
        <f>VLOOKUP($AA240,'Long Format'!$M$14:$P$417,2,FALSE)</f>
        <v>#N/A</v>
      </c>
      <c r="AC240" t="e">
        <f>VLOOKUP($AA240,'Long Format'!$M$14:$P$417,3,FALSE)</f>
        <v>#N/A</v>
      </c>
      <c r="AD240" t="e">
        <f>VLOOKUP($AA240,'Long Format'!$M$14:$P$417,4,FALSE)</f>
        <v>#N/A</v>
      </c>
    </row>
    <row r="241" spans="27:30" ht="15">
      <c r="AA241">
        <f t="shared" si="4"/>
        <v>232</v>
      </c>
      <c r="AB241" t="e">
        <f>VLOOKUP($AA241,'Long Format'!$M$14:$P$417,2,FALSE)</f>
        <v>#N/A</v>
      </c>
      <c r="AC241" t="e">
        <f>VLOOKUP($AA241,'Long Format'!$M$14:$P$417,3,FALSE)</f>
        <v>#N/A</v>
      </c>
      <c r="AD241" t="e">
        <f>VLOOKUP($AA241,'Long Format'!$M$14:$P$417,4,FALSE)</f>
        <v>#N/A</v>
      </c>
    </row>
    <row r="242" spans="27:30" ht="15">
      <c r="AA242">
        <f t="shared" si="4"/>
        <v>233</v>
      </c>
      <c r="AB242" t="e">
        <f>VLOOKUP($AA242,'Long Format'!$M$14:$P$417,2,FALSE)</f>
        <v>#N/A</v>
      </c>
      <c r="AC242" t="e">
        <f>VLOOKUP($AA242,'Long Format'!$M$14:$P$417,3,FALSE)</f>
        <v>#N/A</v>
      </c>
      <c r="AD242" t="e">
        <f>VLOOKUP($AA242,'Long Format'!$M$14:$P$417,4,FALSE)</f>
        <v>#N/A</v>
      </c>
    </row>
    <row r="243" spans="27:30" ht="15">
      <c r="AA243">
        <f t="shared" si="4"/>
        <v>234</v>
      </c>
      <c r="AB243" t="e">
        <f>VLOOKUP($AA243,'Long Format'!$M$14:$P$417,2,FALSE)</f>
        <v>#N/A</v>
      </c>
      <c r="AC243" t="e">
        <f>VLOOKUP($AA243,'Long Format'!$M$14:$P$417,3,FALSE)</f>
        <v>#N/A</v>
      </c>
      <c r="AD243" t="e">
        <f>VLOOKUP($AA243,'Long Format'!$M$14:$P$417,4,FALSE)</f>
        <v>#N/A</v>
      </c>
    </row>
    <row r="244" spans="27:30" ht="15">
      <c r="AA244">
        <f t="shared" si="4"/>
        <v>235</v>
      </c>
      <c r="AB244" t="e">
        <f>VLOOKUP($AA244,'Long Format'!$M$14:$P$417,2,FALSE)</f>
        <v>#N/A</v>
      </c>
      <c r="AC244" t="e">
        <f>VLOOKUP($AA244,'Long Format'!$M$14:$P$417,3,FALSE)</f>
        <v>#N/A</v>
      </c>
      <c r="AD244" t="e">
        <f>VLOOKUP($AA244,'Long Format'!$M$14:$P$417,4,FALSE)</f>
        <v>#N/A</v>
      </c>
    </row>
    <row r="245" spans="27:30" ht="15">
      <c r="AA245">
        <f t="shared" si="4"/>
        <v>236</v>
      </c>
      <c r="AB245" t="e">
        <f>VLOOKUP($AA245,'Long Format'!$M$14:$P$417,2,FALSE)</f>
        <v>#N/A</v>
      </c>
      <c r="AC245" t="e">
        <f>VLOOKUP($AA245,'Long Format'!$M$14:$P$417,3,FALSE)</f>
        <v>#N/A</v>
      </c>
      <c r="AD245" t="e">
        <f>VLOOKUP($AA245,'Long Format'!$M$14:$P$417,4,FALSE)</f>
        <v>#N/A</v>
      </c>
    </row>
    <row r="246" spans="27:30" ht="15">
      <c r="AA246">
        <f t="shared" si="4"/>
        <v>237</v>
      </c>
      <c r="AB246" t="e">
        <f>VLOOKUP($AA246,'Long Format'!$M$14:$P$417,2,FALSE)</f>
        <v>#N/A</v>
      </c>
      <c r="AC246" t="e">
        <f>VLOOKUP($AA246,'Long Format'!$M$14:$P$417,3,FALSE)</f>
        <v>#N/A</v>
      </c>
      <c r="AD246" t="e">
        <f>VLOOKUP($AA246,'Long Format'!$M$14:$P$417,4,FALSE)</f>
        <v>#N/A</v>
      </c>
    </row>
    <row r="247" spans="27:30" ht="15">
      <c r="AA247">
        <f t="shared" si="4"/>
        <v>238</v>
      </c>
      <c r="AB247" t="e">
        <f>VLOOKUP($AA247,'Long Format'!$M$14:$P$417,2,FALSE)</f>
        <v>#N/A</v>
      </c>
      <c r="AC247" t="e">
        <f>VLOOKUP($AA247,'Long Format'!$M$14:$P$417,3,FALSE)</f>
        <v>#N/A</v>
      </c>
      <c r="AD247" t="e">
        <f>VLOOKUP($AA247,'Long Format'!$M$14:$P$417,4,FALSE)</f>
        <v>#N/A</v>
      </c>
    </row>
    <row r="248" spans="27:30" ht="15">
      <c r="AA248">
        <f t="shared" si="4"/>
        <v>239</v>
      </c>
      <c r="AB248" t="e">
        <f>VLOOKUP($AA248,'Long Format'!$M$14:$P$417,2,FALSE)</f>
        <v>#N/A</v>
      </c>
      <c r="AC248" t="e">
        <f>VLOOKUP($AA248,'Long Format'!$M$14:$P$417,3,FALSE)</f>
        <v>#N/A</v>
      </c>
      <c r="AD248" t="e">
        <f>VLOOKUP($AA248,'Long Format'!$M$14:$P$417,4,FALSE)</f>
        <v>#N/A</v>
      </c>
    </row>
    <row r="249" spans="27:30" ht="15">
      <c r="AA249">
        <f t="shared" si="4"/>
        <v>240</v>
      </c>
      <c r="AB249" t="e">
        <f>VLOOKUP($AA249,'Long Format'!$M$14:$P$417,2,FALSE)</f>
        <v>#N/A</v>
      </c>
      <c r="AC249" t="e">
        <f>VLOOKUP($AA249,'Long Format'!$M$14:$P$417,3,FALSE)</f>
        <v>#N/A</v>
      </c>
      <c r="AD249" t="e">
        <f>VLOOKUP($AA249,'Long Format'!$M$14:$P$417,4,FALSE)</f>
        <v>#N/A</v>
      </c>
    </row>
    <row r="250" spans="27:30" ht="15">
      <c r="AA250">
        <f t="shared" si="4"/>
        <v>241</v>
      </c>
      <c r="AB250" t="e">
        <f>VLOOKUP($AA250,'Long Format'!$M$14:$P$417,2,FALSE)</f>
        <v>#N/A</v>
      </c>
      <c r="AC250" t="e">
        <f>VLOOKUP($AA250,'Long Format'!$M$14:$P$417,3,FALSE)</f>
        <v>#N/A</v>
      </c>
      <c r="AD250" t="e">
        <f>VLOOKUP($AA250,'Long Format'!$M$14:$P$417,4,FALSE)</f>
        <v>#N/A</v>
      </c>
    </row>
    <row r="251" spans="27:30" ht="15">
      <c r="AA251">
        <f t="shared" si="4"/>
        <v>242</v>
      </c>
      <c r="AB251" t="e">
        <f>VLOOKUP($AA251,'Long Format'!$M$14:$P$417,2,FALSE)</f>
        <v>#N/A</v>
      </c>
      <c r="AC251" t="e">
        <f>VLOOKUP($AA251,'Long Format'!$M$14:$P$417,3,FALSE)</f>
        <v>#N/A</v>
      </c>
      <c r="AD251" t="e">
        <f>VLOOKUP($AA251,'Long Format'!$M$14:$P$417,4,FALSE)</f>
        <v>#N/A</v>
      </c>
    </row>
    <row r="252" spans="27:30" ht="15">
      <c r="AA252">
        <f t="shared" si="4"/>
        <v>243</v>
      </c>
      <c r="AB252" t="e">
        <f>VLOOKUP($AA252,'Long Format'!$M$14:$P$417,2,FALSE)</f>
        <v>#N/A</v>
      </c>
      <c r="AC252" t="e">
        <f>VLOOKUP($AA252,'Long Format'!$M$14:$P$417,3,FALSE)</f>
        <v>#N/A</v>
      </c>
      <c r="AD252" t="e">
        <f>VLOOKUP($AA252,'Long Format'!$M$14:$P$417,4,FALSE)</f>
        <v>#N/A</v>
      </c>
    </row>
    <row r="253" spans="27:30" ht="15">
      <c r="AA253">
        <f t="shared" si="4"/>
        <v>244</v>
      </c>
      <c r="AB253" t="e">
        <f>VLOOKUP($AA253,'Long Format'!$M$14:$P$417,2,FALSE)</f>
        <v>#N/A</v>
      </c>
      <c r="AC253" t="e">
        <f>VLOOKUP($AA253,'Long Format'!$M$14:$P$417,3,FALSE)</f>
        <v>#N/A</v>
      </c>
      <c r="AD253" t="e">
        <f>VLOOKUP($AA253,'Long Format'!$M$14:$P$417,4,FALSE)</f>
        <v>#N/A</v>
      </c>
    </row>
    <row r="254" spans="27:30" ht="15">
      <c r="AA254">
        <f t="shared" si="4"/>
        <v>245</v>
      </c>
      <c r="AB254" t="e">
        <f>VLOOKUP($AA254,'Long Format'!$M$14:$P$417,2,FALSE)</f>
        <v>#N/A</v>
      </c>
      <c r="AC254" t="e">
        <f>VLOOKUP($AA254,'Long Format'!$M$14:$P$417,3,FALSE)</f>
        <v>#N/A</v>
      </c>
      <c r="AD254" t="e">
        <f>VLOOKUP($AA254,'Long Format'!$M$14:$P$417,4,FALSE)</f>
        <v>#N/A</v>
      </c>
    </row>
    <row r="255" spans="27:30" ht="15">
      <c r="AA255">
        <f t="shared" si="4"/>
        <v>246</v>
      </c>
      <c r="AB255" t="e">
        <f>VLOOKUP($AA255,'Long Format'!$M$14:$P$417,2,FALSE)</f>
        <v>#N/A</v>
      </c>
      <c r="AC255" t="e">
        <f>VLOOKUP($AA255,'Long Format'!$M$14:$P$417,3,FALSE)</f>
        <v>#N/A</v>
      </c>
      <c r="AD255" t="e">
        <f>VLOOKUP($AA255,'Long Format'!$M$14:$P$417,4,FALSE)</f>
        <v>#N/A</v>
      </c>
    </row>
    <row r="256" spans="27:30" ht="15">
      <c r="AA256">
        <f t="shared" si="4"/>
        <v>247</v>
      </c>
      <c r="AB256" t="e">
        <f>VLOOKUP($AA256,'Long Format'!$M$14:$P$417,2,FALSE)</f>
        <v>#N/A</v>
      </c>
      <c r="AC256" t="e">
        <f>VLOOKUP($AA256,'Long Format'!$M$14:$P$417,3,FALSE)</f>
        <v>#N/A</v>
      </c>
      <c r="AD256" t="e">
        <f>VLOOKUP($AA256,'Long Format'!$M$14:$P$417,4,FALSE)</f>
        <v>#N/A</v>
      </c>
    </row>
    <row r="257" spans="27:30" ht="15">
      <c r="AA257">
        <f t="shared" si="4"/>
        <v>248</v>
      </c>
      <c r="AB257" t="e">
        <f>VLOOKUP($AA257,'Long Format'!$M$14:$P$417,2,FALSE)</f>
        <v>#N/A</v>
      </c>
      <c r="AC257" t="e">
        <f>VLOOKUP($AA257,'Long Format'!$M$14:$P$417,3,FALSE)</f>
        <v>#N/A</v>
      </c>
      <c r="AD257" t="e">
        <f>VLOOKUP($AA257,'Long Format'!$M$14:$P$417,4,FALSE)</f>
        <v>#N/A</v>
      </c>
    </row>
    <row r="258" spans="27:30" ht="15">
      <c r="AA258">
        <f t="shared" si="4"/>
        <v>249</v>
      </c>
      <c r="AB258" t="e">
        <f>VLOOKUP($AA258,'Long Format'!$M$14:$P$417,2,FALSE)</f>
        <v>#N/A</v>
      </c>
      <c r="AC258" t="e">
        <f>VLOOKUP($AA258,'Long Format'!$M$14:$P$417,3,FALSE)</f>
        <v>#N/A</v>
      </c>
      <c r="AD258" t="e">
        <f>VLOOKUP($AA258,'Long Format'!$M$14:$P$417,4,FALSE)</f>
        <v>#N/A</v>
      </c>
    </row>
    <row r="259" spans="27:30" ht="15">
      <c r="AA259">
        <f t="shared" si="4"/>
        <v>250</v>
      </c>
      <c r="AB259" t="e">
        <f>VLOOKUP($AA259,'Long Format'!$M$14:$P$417,2,FALSE)</f>
        <v>#N/A</v>
      </c>
      <c r="AC259" t="e">
        <f>VLOOKUP($AA259,'Long Format'!$M$14:$P$417,3,FALSE)</f>
        <v>#N/A</v>
      </c>
      <c r="AD259" t="e">
        <f>VLOOKUP($AA259,'Long Format'!$M$14:$P$417,4,FALSE)</f>
        <v>#N/A</v>
      </c>
    </row>
    <row r="260" spans="27:30" ht="15">
      <c r="AA260">
        <f t="shared" si="4"/>
        <v>251</v>
      </c>
      <c r="AB260" t="e">
        <f>VLOOKUP($AA260,'Long Format'!$M$14:$P$417,2,FALSE)</f>
        <v>#N/A</v>
      </c>
      <c r="AC260" t="e">
        <f>VLOOKUP($AA260,'Long Format'!$M$14:$P$417,3,FALSE)</f>
        <v>#N/A</v>
      </c>
      <c r="AD260" t="e">
        <f>VLOOKUP($AA260,'Long Format'!$M$14:$P$417,4,FALSE)</f>
        <v>#N/A</v>
      </c>
    </row>
    <row r="261" spans="27:30" ht="15">
      <c r="AA261">
        <f t="shared" si="4"/>
        <v>252</v>
      </c>
      <c r="AB261" t="e">
        <f>VLOOKUP($AA261,'Long Format'!$M$14:$P$417,2,FALSE)</f>
        <v>#N/A</v>
      </c>
      <c r="AC261" t="e">
        <f>VLOOKUP($AA261,'Long Format'!$M$14:$P$417,3,FALSE)</f>
        <v>#N/A</v>
      </c>
      <c r="AD261" t="e">
        <f>VLOOKUP($AA261,'Long Format'!$M$14:$P$417,4,FALSE)</f>
        <v>#N/A</v>
      </c>
    </row>
    <row r="262" spans="27:30" ht="15">
      <c r="AA262">
        <f t="shared" si="4"/>
        <v>253</v>
      </c>
      <c r="AB262" t="e">
        <f>VLOOKUP($AA262,'Long Format'!$M$14:$P$417,2,FALSE)</f>
        <v>#N/A</v>
      </c>
      <c r="AC262" t="e">
        <f>VLOOKUP($AA262,'Long Format'!$M$14:$P$417,3,FALSE)</f>
        <v>#N/A</v>
      </c>
      <c r="AD262" t="e">
        <f>VLOOKUP($AA262,'Long Format'!$M$14:$P$417,4,FALSE)</f>
        <v>#N/A</v>
      </c>
    </row>
    <row r="263" spans="27:30" ht="15">
      <c r="AA263">
        <f t="shared" si="4"/>
        <v>254</v>
      </c>
      <c r="AB263" t="e">
        <f>VLOOKUP($AA263,'Long Format'!$M$14:$P$417,2,FALSE)</f>
        <v>#N/A</v>
      </c>
      <c r="AC263" t="e">
        <f>VLOOKUP($AA263,'Long Format'!$M$14:$P$417,3,FALSE)</f>
        <v>#N/A</v>
      </c>
      <c r="AD263" t="e">
        <f>VLOOKUP($AA263,'Long Format'!$M$14:$P$417,4,FALSE)</f>
        <v>#N/A</v>
      </c>
    </row>
    <row r="264" spans="27:30" ht="15">
      <c r="AA264">
        <f t="shared" si="4"/>
        <v>255</v>
      </c>
      <c r="AB264" t="e">
        <f>VLOOKUP($AA264,'Long Format'!$M$14:$P$417,2,FALSE)</f>
        <v>#N/A</v>
      </c>
      <c r="AC264" t="e">
        <f>VLOOKUP($AA264,'Long Format'!$M$14:$P$417,3,FALSE)</f>
        <v>#N/A</v>
      </c>
      <c r="AD264" t="e">
        <f>VLOOKUP($AA264,'Long Format'!$M$14:$P$417,4,FALSE)</f>
        <v>#N/A</v>
      </c>
    </row>
    <row r="265" spans="27:30" ht="15">
      <c r="AA265">
        <f t="shared" si="4"/>
        <v>256</v>
      </c>
      <c r="AB265" t="e">
        <f>VLOOKUP($AA265,'Long Format'!$M$14:$P$417,2,FALSE)</f>
        <v>#N/A</v>
      </c>
      <c r="AC265" t="e">
        <f>VLOOKUP($AA265,'Long Format'!$M$14:$P$417,3,FALSE)</f>
        <v>#N/A</v>
      </c>
      <c r="AD265" t="e">
        <f>VLOOKUP($AA265,'Long Format'!$M$14:$P$417,4,FALSE)</f>
        <v>#N/A</v>
      </c>
    </row>
    <row r="266" spans="27:30" ht="15">
      <c r="AA266">
        <f t="shared" si="4"/>
        <v>257</v>
      </c>
      <c r="AB266" t="e">
        <f>VLOOKUP($AA266,'Long Format'!$M$14:$P$417,2,FALSE)</f>
        <v>#N/A</v>
      </c>
      <c r="AC266" t="e">
        <f>VLOOKUP($AA266,'Long Format'!$M$14:$P$417,3,FALSE)</f>
        <v>#N/A</v>
      </c>
      <c r="AD266" t="e">
        <f>VLOOKUP($AA266,'Long Format'!$M$14:$P$417,4,FALSE)</f>
        <v>#N/A</v>
      </c>
    </row>
    <row r="267" spans="27:30" ht="15">
      <c r="AA267">
        <f aca="true" t="shared" si="5" ref="AA267:AA330">AA266+1</f>
        <v>258</v>
      </c>
      <c r="AB267" t="e">
        <f>VLOOKUP($AA267,'Long Format'!$M$14:$P$417,2,FALSE)</f>
        <v>#N/A</v>
      </c>
      <c r="AC267" t="e">
        <f>VLOOKUP($AA267,'Long Format'!$M$14:$P$417,3,FALSE)</f>
        <v>#N/A</v>
      </c>
      <c r="AD267" t="e">
        <f>VLOOKUP($AA267,'Long Format'!$M$14:$P$417,4,FALSE)</f>
        <v>#N/A</v>
      </c>
    </row>
    <row r="268" spans="27:30" ht="15">
      <c r="AA268">
        <f t="shared" si="5"/>
        <v>259</v>
      </c>
      <c r="AB268" t="e">
        <f>VLOOKUP($AA268,'Long Format'!$M$14:$P$417,2,FALSE)</f>
        <v>#N/A</v>
      </c>
      <c r="AC268" t="e">
        <f>VLOOKUP($AA268,'Long Format'!$M$14:$P$417,3,FALSE)</f>
        <v>#N/A</v>
      </c>
      <c r="AD268" t="e">
        <f>VLOOKUP($AA268,'Long Format'!$M$14:$P$417,4,FALSE)</f>
        <v>#N/A</v>
      </c>
    </row>
    <row r="269" spans="27:30" ht="15">
      <c r="AA269">
        <f t="shared" si="5"/>
        <v>260</v>
      </c>
      <c r="AB269" t="e">
        <f>VLOOKUP($AA269,'Long Format'!$M$14:$P$417,2,FALSE)</f>
        <v>#N/A</v>
      </c>
      <c r="AC269" t="e">
        <f>VLOOKUP($AA269,'Long Format'!$M$14:$P$417,3,FALSE)</f>
        <v>#N/A</v>
      </c>
      <c r="AD269" t="e">
        <f>VLOOKUP($AA269,'Long Format'!$M$14:$P$417,4,FALSE)</f>
        <v>#N/A</v>
      </c>
    </row>
    <row r="270" spans="27:30" ht="15">
      <c r="AA270">
        <f t="shared" si="5"/>
        <v>261</v>
      </c>
      <c r="AB270" t="e">
        <f>VLOOKUP($AA270,'Long Format'!$M$14:$P$417,2,FALSE)</f>
        <v>#N/A</v>
      </c>
      <c r="AC270" t="e">
        <f>VLOOKUP($AA270,'Long Format'!$M$14:$P$417,3,FALSE)</f>
        <v>#N/A</v>
      </c>
      <c r="AD270" t="e">
        <f>VLOOKUP($AA270,'Long Format'!$M$14:$P$417,4,FALSE)</f>
        <v>#N/A</v>
      </c>
    </row>
    <row r="271" spans="27:30" ht="15">
      <c r="AA271">
        <f t="shared" si="5"/>
        <v>262</v>
      </c>
      <c r="AB271" t="e">
        <f>VLOOKUP($AA271,'Long Format'!$M$14:$P$417,2,FALSE)</f>
        <v>#N/A</v>
      </c>
      <c r="AC271" t="e">
        <f>VLOOKUP($AA271,'Long Format'!$M$14:$P$417,3,FALSE)</f>
        <v>#N/A</v>
      </c>
      <c r="AD271" t="e">
        <f>VLOOKUP($AA271,'Long Format'!$M$14:$P$417,4,FALSE)</f>
        <v>#N/A</v>
      </c>
    </row>
    <row r="272" spans="27:30" ht="15">
      <c r="AA272">
        <f t="shared" si="5"/>
        <v>263</v>
      </c>
      <c r="AB272" t="e">
        <f>VLOOKUP($AA272,'Long Format'!$M$14:$P$417,2,FALSE)</f>
        <v>#N/A</v>
      </c>
      <c r="AC272" t="e">
        <f>VLOOKUP($AA272,'Long Format'!$M$14:$P$417,3,FALSE)</f>
        <v>#N/A</v>
      </c>
      <c r="AD272" t="e">
        <f>VLOOKUP($AA272,'Long Format'!$M$14:$P$417,4,FALSE)</f>
        <v>#N/A</v>
      </c>
    </row>
    <row r="273" spans="27:30" ht="15">
      <c r="AA273">
        <f t="shared" si="5"/>
        <v>264</v>
      </c>
      <c r="AB273" t="e">
        <f>VLOOKUP($AA273,'Long Format'!$M$14:$P$417,2,FALSE)</f>
        <v>#N/A</v>
      </c>
      <c r="AC273" t="e">
        <f>VLOOKUP($AA273,'Long Format'!$M$14:$P$417,3,FALSE)</f>
        <v>#N/A</v>
      </c>
      <c r="AD273" t="e">
        <f>VLOOKUP($AA273,'Long Format'!$M$14:$P$417,4,FALSE)</f>
        <v>#N/A</v>
      </c>
    </row>
    <row r="274" spans="27:30" ht="15">
      <c r="AA274">
        <f t="shared" si="5"/>
        <v>265</v>
      </c>
      <c r="AB274" t="e">
        <f>VLOOKUP($AA274,'Long Format'!$M$14:$P$417,2,FALSE)</f>
        <v>#N/A</v>
      </c>
      <c r="AC274" t="e">
        <f>VLOOKUP($AA274,'Long Format'!$M$14:$P$417,3,FALSE)</f>
        <v>#N/A</v>
      </c>
      <c r="AD274" t="e">
        <f>VLOOKUP($AA274,'Long Format'!$M$14:$P$417,4,FALSE)</f>
        <v>#N/A</v>
      </c>
    </row>
    <row r="275" spans="27:30" ht="15">
      <c r="AA275">
        <f t="shared" si="5"/>
        <v>266</v>
      </c>
      <c r="AB275" t="e">
        <f>VLOOKUP($AA275,'Long Format'!$M$14:$P$417,2,FALSE)</f>
        <v>#N/A</v>
      </c>
      <c r="AC275" t="e">
        <f>VLOOKUP($AA275,'Long Format'!$M$14:$P$417,3,FALSE)</f>
        <v>#N/A</v>
      </c>
      <c r="AD275" t="e">
        <f>VLOOKUP($AA275,'Long Format'!$M$14:$P$417,4,FALSE)</f>
        <v>#N/A</v>
      </c>
    </row>
    <row r="276" spans="27:30" ht="15">
      <c r="AA276">
        <f t="shared" si="5"/>
        <v>267</v>
      </c>
      <c r="AB276" t="e">
        <f>VLOOKUP($AA276,'Long Format'!$M$14:$P$417,2,FALSE)</f>
        <v>#N/A</v>
      </c>
      <c r="AC276" t="e">
        <f>VLOOKUP($AA276,'Long Format'!$M$14:$P$417,3,FALSE)</f>
        <v>#N/A</v>
      </c>
      <c r="AD276" t="e">
        <f>VLOOKUP($AA276,'Long Format'!$M$14:$P$417,4,FALSE)</f>
        <v>#N/A</v>
      </c>
    </row>
    <row r="277" spans="27:30" ht="15">
      <c r="AA277">
        <f t="shared" si="5"/>
        <v>268</v>
      </c>
      <c r="AB277" t="e">
        <f>VLOOKUP($AA277,'Long Format'!$M$14:$P$417,2,FALSE)</f>
        <v>#N/A</v>
      </c>
      <c r="AC277" t="e">
        <f>VLOOKUP($AA277,'Long Format'!$M$14:$P$417,3,FALSE)</f>
        <v>#N/A</v>
      </c>
      <c r="AD277" t="e">
        <f>VLOOKUP($AA277,'Long Format'!$M$14:$P$417,4,FALSE)</f>
        <v>#N/A</v>
      </c>
    </row>
    <row r="278" spans="27:30" ht="15">
      <c r="AA278">
        <f t="shared" si="5"/>
        <v>269</v>
      </c>
      <c r="AB278" t="e">
        <f>VLOOKUP($AA278,'Long Format'!$M$14:$P$417,2,FALSE)</f>
        <v>#N/A</v>
      </c>
      <c r="AC278" t="e">
        <f>VLOOKUP($AA278,'Long Format'!$M$14:$P$417,3,FALSE)</f>
        <v>#N/A</v>
      </c>
      <c r="AD278" t="e">
        <f>VLOOKUP($AA278,'Long Format'!$M$14:$P$417,4,FALSE)</f>
        <v>#N/A</v>
      </c>
    </row>
    <row r="279" spans="27:30" ht="15">
      <c r="AA279">
        <f t="shared" si="5"/>
        <v>270</v>
      </c>
      <c r="AB279" t="e">
        <f>VLOOKUP($AA279,'Long Format'!$M$14:$P$417,2,FALSE)</f>
        <v>#N/A</v>
      </c>
      <c r="AC279" t="e">
        <f>VLOOKUP($AA279,'Long Format'!$M$14:$P$417,3,FALSE)</f>
        <v>#N/A</v>
      </c>
      <c r="AD279" t="e">
        <f>VLOOKUP($AA279,'Long Format'!$M$14:$P$417,4,FALSE)</f>
        <v>#N/A</v>
      </c>
    </row>
    <row r="280" spans="27:30" ht="15">
      <c r="AA280">
        <f t="shared" si="5"/>
        <v>271</v>
      </c>
      <c r="AB280" t="e">
        <f>VLOOKUP($AA280,'Long Format'!$M$14:$P$417,2,FALSE)</f>
        <v>#N/A</v>
      </c>
      <c r="AC280" t="e">
        <f>VLOOKUP($AA280,'Long Format'!$M$14:$P$417,3,FALSE)</f>
        <v>#N/A</v>
      </c>
      <c r="AD280" t="e">
        <f>VLOOKUP($AA280,'Long Format'!$M$14:$P$417,4,FALSE)</f>
        <v>#N/A</v>
      </c>
    </row>
    <row r="281" spans="27:30" ht="15">
      <c r="AA281">
        <f t="shared" si="5"/>
        <v>272</v>
      </c>
      <c r="AB281" t="e">
        <f>VLOOKUP($AA281,'Long Format'!$M$14:$P$417,2,FALSE)</f>
        <v>#N/A</v>
      </c>
      <c r="AC281" t="e">
        <f>VLOOKUP($AA281,'Long Format'!$M$14:$P$417,3,FALSE)</f>
        <v>#N/A</v>
      </c>
      <c r="AD281" t="e">
        <f>VLOOKUP($AA281,'Long Format'!$M$14:$P$417,4,FALSE)</f>
        <v>#N/A</v>
      </c>
    </row>
    <row r="282" spans="27:30" ht="15">
      <c r="AA282">
        <f t="shared" si="5"/>
        <v>273</v>
      </c>
      <c r="AB282" t="e">
        <f>VLOOKUP($AA282,'Long Format'!$M$14:$P$417,2,FALSE)</f>
        <v>#N/A</v>
      </c>
      <c r="AC282" t="e">
        <f>VLOOKUP($AA282,'Long Format'!$M$14:$P$417,3,FALSE)</f>
        <v>#N/A</v>
      </c>
      <c r="AD282" t="e">
        <f>VLOOKUP($AA282,'Long Format'!$M$14:$P$417,4,FALSE)</f>
        <v>#N/A</v>
      </c>
    </row>
    <row r="283" spans="27:30" ht="15">
      <c r="AA283">
        <f t="shared" si="5"/>
        <v>274</v>
      </c>
      <c r="AB283" t="e">
        <f>VLOOKUP($AA283,'Long Format'!$M$14:$P$417,2,FALSE)</f>
        <v>#N/A</v>
      </c>
      <c r="AC283" t="e">
        <f>VLOOKUP($AA283,'Long Format'!$M$14:$P$417,3,FALSE)</f>
        <v>#N/A</v>
      </c>
      <c r="AD283" t="e">
        <f>VLOOKUP($AA283,'Long Format'!$M$14:$P$417,4,FALSE)</f>
        <v>#N/A</v>
      </c>
    </row>
    <row r="284" spans="27:30" ht="15">
      <c r="AA284">
        <f t="shared" si="5"/>
        <v>275</v>
      </c>
      <c r="AB284" t="e">
        <f>VLOOKUP($AA284,'Long Format'!$M$14:$P$417,2,FALSE)</f>
        <v>#N/A</v>
      </c>
      <c r="AC284" t="e">
        <f>VLOOKUP($AA284,'Long Format'!$M$14:$P$417,3,FALSE)</f>
        <v>#N/A</v>
      </c>
      <c r="AD284" t="e">
        <f>VLOOKUP($AA284,'Long Format'!$M$14:$P$417,4,FALSE)</f>
        <v>#N/A</v>
      </c>
    </row>
    <row r="285" spans="27:30" ht="15">
      <c r="AA285">
        <f t="shared" si="5"/>
        <v>276</v>
      </c>
      <c r="AB285" t="e">
        <f>VLOOKUP($AA285,'Long Format'!$M$14:$P$417,2,FALSE)</f>
        <v>#N/A</v>
      </c>
      <c r="AC285" t="e">
        <f>VLOOKUP($AA285,'Long Format'!$M$14:$P$417,3,FALSE)</f>
        <v>#N/A</v>
      </c>
      <c r="AD285" t="e">
        <f>VLOOKUP($AA285,'Long Format'!$M$14:$P$417,4,FALSE)</f>
        <v>#N/A</v>
      </c>
    </row>
    <row r="286" spans="27:30" ht="15">
      <c r="AA286">
        <f t="shared" si="5"/>
        <v>277</v>
      </c>
      <c r="AB286" t="e">
        <f>VLOOKUP($AA286,'Long Format'!$M$14:$P$417,2,FALSE)</f>
        <v>#N/A</v>
      </c>
      <c r="AC286" t="e">
        <f>VLOOKUP($AA286,'Long Format'!$M$14:$P$417,3,FALSE)</f>
        <v>#N/A</v>
      </c>
      <c r="AD286" t="e">
        <f>VLOOKUP($AA286,'Long Format'!$M$14:$P$417,4,FALSE)</f>
        <v>#N/A</v>
      </c>
    </row>
    <row r="287" spans="27:30" ht="15">
      <c r="AA287">
        <f t="shared" si="5"/>
        <v>278</v>
      </c>
      <c r="AB287" t="e">
        <f>VLOOKUP($AA287,'Long Format'!$M$14:$P$417,2,FALSE)</f>
        <v>#N/A</v>
      </c>
      <c r="AC287" t="e">
        <f>VLOOKUP($AA287,'Long Format'!$M$14:$P$417,3,FALSE)</f>
        <v>#N/A</v>
      </c>
      <c r="AD287" t="e">
        <f>VLOOKUP($AA287,'Long Format'!$M$14:$P$417,4,FALSE)</f>
        <v>#N/A</v>
      </c>
    </row>
    <row r="288" spans="27:30" ht="15">
      <c r="AA288">
        <f t="shared" si="5"/>
        <v>279</v>
      </c>
      <c r="AB288" t="e">
        <f>VLOOKUP($AA288,'Long Format'!$M$14:$P$417,2,FALSE)</f>
        <v>#N/A</v>
      </c>
      <c r="AC288" t="e">
        <f>VLOOKUP($AA288,'Long Format'!$M$14:$P$417,3,FALSE)</f>
        <v>#N/A</v>
      </c>
      <c r="AD288" t="e">
        <f>VLOOKUP($AA288,'Long Format'!$M$14:$P$417,4,FALSE)</f>
        <v>#N/A</v>
      </c>
    </row>
    <row r="289" spans="27:30" ht="15">
      <c r="AA289">
        <f t="shared" si="5"/>
        <v>280</v>
      </c>
      <c r="AB289" t="e">
        <f>VLOOKUP($AA289,'Long Format'!$M$14:$P$417,2,FALSE)</f>
        <v>#N/A</v>
      </c>
      <c r="AC289" t="e">
        <f>VLOOKUP($AA289,'Long Format'!$M$14:$P$417,3,FALSE)</f>
        <v>#N/A</v>
      </c>
      <c r="AD289" t="e">
        <f>VLOOKUP($AA289,'Long Format'!$M$14:$P$417,4,FALSE)</f>
        <v>#N/A</v>
      </c>
    </row>
    <row r="290" spans="27:30" ht="15">
      <c r="AA290">
        <f t="shared" si="5"/>
        <v>281</v>
      </c>
      <c r="AB290" t="e">
        <f>VLOOKUP($AA290,'Long Format'!$M$14:$P$417,2,FALSE)</f>
        <v>#N/A</v>
      </c>
      <c r="AC290" t="e">
        <f>VLOOKUP($AA290,'Long Format'!$M$14:$P$417,3,FALSE)</f>
        <v>#N/A</v>
      </c>
      <c r="AD290" t="e">
        <f>VLOOKUP($AA290,'Long Format'!$M$14:$P$417,4,FALSE)</f>
        <v>#N/A</v>
      </c>
    </row>
    <row r="291" spans="27:30" ht="15">
      <c r="AA291">
        <f t="shared" si="5"/>
        <v>282</v>
      </c>
      <c r="AB291" t="e">
        <f>VLOOKUP($AA291,'Long Format'!$M$14:$P$417,2,FALSE)</f>
        <v>#N/A</v>
      </c>
      <c r="AC291" t="e">
        <f>VLOOKUP($AA291,'Long Format'!$M$14:$P$417,3,FALSE)</f>
        <v>#N/A</v>
      </c>
      <c r="AD291" t="e">
        <f>VLOOKUP($AA291,'Long Format'!$M$14:$P$417,4,FALSE)</f>
        <v>#N/A</v>
      </c>
    </row>
    <row r="292" spans="27:30" ht="15">
      <c r="AA292">
        <f t="shared" si="5"/>
        <v>283</v>
      </c>
      <c r="AB292" t="e">
        <f>VLOOKUP($AA292,'Long Format'!$M$14:$P$417,2,FALSE)</f>
        <v>#N/A</v>
      </c>
      <c r="AC292" t="e">
        <f>VLOOKUP($AA292,'Long Format'!$M$14:$P$417,3,FALSE)</f>
        <v>#N/A</v>
      </c>
      <c r="AD292" t="e">
        <f>VLOOKUP($AA292,'Long Format'!$M$14:$P$417,4,FALSE)</f>
        <v>#N/A</v>
      </c>
    </row>
    <row r="293" spans="27:30" ht="15">
      <c r="AA293">
        <f t="shared" si="5"/>
        <v>284</v>
      </c>
      <c r="AB293" t="e">
        <f>VLOOKUP($AA293,'Long Format'!$M$14:$P$417,2,FALSE)</f>
        <v>#N/A</v>
      </c>
      <c r="AC293" t="e">
        <f>VLOOKUP($AA293,'Long Format'!$M$14:$P$417,3,FALSE)</f>
        <v>#N/A</v>
      </c>
      <c r="AD293" t="e">
        <f>VLOOKUP($AA293,'Long Format'!$M$14:$P$417,4,FALSE)</f>
        <v>#N/A</v>
      </c>
    </row>
    <row r="294" spans="27:30" ht="15">
      <c r="AA294">
        <f t="shared" si="5"/>
        <v>285</v>
      </c>
      <c r="AB294" t="e">
        <f>VLOOKUP($AA294,'Long Format'!$M$14:$P$417,2,FALSE)</f>
        <v>#N/A</v>
      </c>
      <c r="AC294" t="e">
        <f>VLOOKUP($AA294,'Long Format'!$M$14:$P$417,3,FALSE)</f>
        <v>#N/A</v>
      </c>
      <c r="AD294" t="e">
        <f>VLOOKUP($AA294,'Long Format'!$M$14:$P$417,4,FALSE)</f>
        <v>#N/A</v>
      </c>
    </row>
    <row r="295" spans="27:30" ht="15">
      <c r="AA295">
        <f t="shared" si="5"/>
        <v>286</v>
      </c>
      <c r="AB295" t="e">
        <f>VLOOKUP($AA295,'Long Format'!$M$14:$P$417,2,FALSE)</f>
        <v>#N/A</v>
      </c>
      <c r="AC295" t="e">
        <f>VLOOKUP($AA295,'Long Format'!$M$14:$P$417,3,FALSE)</f>
        <v>#N/A</v>
      </c>
      <c r="AD295" t="e">
        <f>VLOOKUP($AA295,'Long Format'!$M$14:$P$417,4,FALSE)</f>
        <v>#N/A</v>
      </c>
    </row>
    <row r="296" spans="27:30" ht="15">
      <c r="AA296">
        <f t="shared" si="5"/>
        <v>287</v>
      </c>
      <c r="AB296" t="e">
        <f>VLOOKUP($AA296,'Long Format'!$M$14:$P$417,2,FALSE)</f>
        <v>#N/A</v>
      </c>
      <c r="AC296" t="e">
        <f>VLOOKUP($AA296,'Long Format'!$M$14:$P$417,3,FALSE)</f>
        <v>#N/A</v>
      </c>
      <c r="AD296" t="e">
        <f>VLOOKUP($AA296,'Long Format'!$M$14:$P$417,4,FALSE)</f>
        <v>#N/A</v>
      </c>
    </row>
    <row r="297" spans="27:30" ht="15">
      <c r="AA297">
        <f t="shared" si="5"/>
        <v>288</v>
      </c>
      <c r="AB297" t="e">
        <f>VLOOKUP($AA297,'Long Format'!$M$14:$P$417,2,FALSE)</f>
        <v>#N/A</v>
      </c>
      <c r="AC297" t="e">
        <f>VLOOKUP($AA297,'Long Format'!$M$14:$P$417,3,FALSE)</f>
        <v>#N/A</v>
      </c>
      <c r="AD297" t="e">
        <f>VLOOKUP($AA297,'Long Format'!$M$14:$P$417,4,FALSE)</f>
        <v>#N/A</v>
      </c>
    </row>
    <row r="298" spans="27:30" ht="15">
      <c r="AA298">
        <f t="shared" si="5"/>
        <v>289</v>
      </c>
      <c r="AB298" t="e">
        <f>VLOOKUP($AA298,'Long Format'!$M$14:$P$417,2,FALSE)</f>
        <v>#N/A</v>
      </c>
      <c r="AC298" t="e">
        <f>VLOOKUP($AA298,'Long Format'!$M$14:$P$417,3,FALSE)</f>
        <v>#N/A</v>
      </c>
      <c r="AD298" t="e">
        <f>VLOOKUP($AA298,'Long Format'!$M$14:$P$417,4,FALSE)</f>
        <v>#N/A</v>
      </c>
    </row>
    <row r="299" spans="27:30" ht="15">
      <c r="AA299">
        <f t="shared" si="5"/>
        <v>290</v>
      </c>
      <c r="AB299" t="e">
        <f>VLOOKUP($AA299,'Long Format'!$M$14:$P$417,2,FALSE)</f>
        <v>#N/A</v>
      </c>
      <c r="AC299" t="e">
        <f>VLOOKUP($AA299,'Long Format'!$M$14:$P$417,3,FALSE)</f>
        <v>#N/A</v>
      </c>
      <c r="AD299" t="e">
        <f>VLOOKUP($AA299,'Long Format'!$M$14:$P$417,4,FALSE)</f>
        <v>#N/A</v>
      </c>
    </row>
    <row r="300" spans="27:30" ht="15">
      <c r="AA300">
        <f t="shared" si="5"/>
        <v>291</v>
      </c>
      <c r="AB300" t="e">
        <f>VLOOKUP($AA300,'Long Format'!$M$14:$P$417,2,FALSE)</f>
        <v>#N/A</v>
      </c>
      <c r="AC300" t="e">
        <f>VLOOKUP($AA300,'Long Format'!$M$14:$P$417,3,FALSE)</f>
        <v>#N/A</v>
      </c>
      <c r="AD300" t="e">
        <f>VLOOKUP($AA300,'Long Format'!$M$14:$P$417,4,FALSE)</f>
        <v>#N/A</v>
      </c>
    </row>
    <row r="301" spans="27:30" ht="15">
      <c r="AA301">
        <f t="shared" si="5"/>
        <v>292</v>
      </c>
      <c r="AB301" t="e">
        <f>VLOOKUP($AA301,'Long Format'!$M$14:$P$417,2,FALSE)</f>
        <v>#N/A</v>
      </c>
      <c r="AC301" t="e">
        <f>VLOOKUP($AA301,'Long Format'!$M$14:$P$417,3,FALSE)</f>
        <v>#N/A</v>
      </c>
      <c r="AD301" t="e">
        <f>VLOOKUP($AA301,'Long Format'!$M$14:$P$417,4,FALSE)</f>
        <v>#N/A</v>
      </c>
    </row>
    <row r="302" spans="27:30" ht="15">
      <c r="AA302">
        <f t="shared" si="5"/>
        <v>293</v>
      </c>
      <c r="AB302" t="e">
        <f>VLOOKUP($AA302,'Long Format'!$M$14:$P$417,2,FALSE)</f>
        <v>#N/A</v>
      </c>
      <c r="AC302" t="e">
        <f>VLOOKUP($AA302,'Long Format'!$M$14:$P$417,3,FALSE)</f>
        <v>#N/A</v>
      </c>
      <c r="AD302" t="e">
        <f>VLOOKUP($AA302,'Long Format'!$M$14:$P$417,4,FALSE)</f>
        <v>#N/A</v>
      </c>
    </row>
    <row r="303" spans="27:30" ht="15">
      <c r="AA303">
        <f t="shared" si="5"/>
        <v>294</v>
      </c>
      <c r="AB303" t="e">
        <f>VLOOKUP($AA303,'Long Format'!$M$14:$P$417,2,FALSE)</f>
        <v>#N/A</v>
      </c>
      <c r="AC303" t="e">
        <f>VLOOKUP($AA303,'Long Format'!$M$14:$P$417,3,FALSE)</f>
        <v>#N/A</v>
      </c>
      <c r="AD303" t="e">
        <f>VLOOKUP($AA303,'Long Format'!$M$14:$P$417,4,FALSE)</f>
        <v>#N/A</v>
      </c>
    </row>
    <row r="304" spans="27:30" ht="15">
      <c r="AA304">
        <f t="shared" si="5"/>
        <v>295</v>
      </c>
      <c r="AB304" t="e">
        <f>VLOOKUP($AA304,'Long Format'!$M$14:$P$417,2,FALSE)</f>
        <v>#N/A</v>
      </c>
      <c r="AC304" t="e">
        <f>VLOOKUP($AA304,'Long Format'!$M$14:$P$417,3,FALSE)</f>
        <v>#N/A</v>
      </c>
      <c r="AD304" t="e">
        <f>VLOOKUP($AA304,'Long Format'!$M$14:$P$417,4,FALSE)</f>
        <v>#N/A</v>
      </c>
    </row>
    <row r="305" spans="27:30" ht="15">
      <c r="AA305">
        <f t="shared" si="5"/>
        <v>296</v>
      </c>
      <c r="AB305" t="e">
        <f>VLOOKUP($AA305,'Long Format'!$M$14:$P$417,2,FALSE)</f>
        <v>#N/A</v>
      </c>
      <c r="AC305" t="e">
        <f>VLOOKUP($AA305,'Long Format'!$M$14:$P$417,3,FALSE)</f>
        <v>#N/A</v>
      </c>
      <c r="AD305" t="e">
        <f>VLOOKUP($AA305,'Long Format'!$M$14:$P$417,4,FALSE)</f>
        <v>#N/A</v>
      </c>
    </row>
    <row r="306" spans="27:30" ht="15">
      <c r="AA306">
        <f t="shared" si="5"/>
        <v>297</v>
      </c>
      <c r="AB306" t="e">
        <f>VLOOKUP($AA306,'Long Format'!$M$14:$P$417,2,FALSE)</f>
        <v>#N/A</v>
      </c>
      <c r="AC306" t="e">
        <f>VLOOKUP($AA306,'Long Format'!$M$14:$P$417,3,FALSE)</f>
        <v>#N/A</v>
      </c>
      <c r="AD306" t="e">
        <f>VLOOKUP($AA306,'Long Format'!$M$14:$P$417,4,FALSE)</f>
        <v>#N/A</v>
      </c>
    </row>
    <row r="307" spans="27:30" ht="15">
      <c r="AA307">
        <f t="shared" si="5"/>
        <v>298</v>
      </c>
      <c r="AB307" t="e">
        <f>VLOOKUP($AA307,'Long Format'!$M$14:$P$417,2,FALSE)</f>
        <v>#N/A</v>
      </c>
      <c r="AC307" t="e">
        <f>VLOOKUP($AA307,'Long Format'!$M$14:$P$417,3,FALSE)</f>
        <v>#N/A</v>
      </c>
      <c r="AD307" t="e">
        <f>VLOOKUP($AA307,'Long Format'!$M$14:$P$417,4,FALSE)</f>
        <v>#N/A</v>
      </c>
    </row>
    <row r="308" spans="27:30" ht="15">
      <c r="AA308">
        <f t="shared" si="5"/>
        <v>299</v>
      </c>
      <c r="AB308" t="e">
        <f>VLOOKUP($AA308,'Long Format'!$M$14:$P$417,2,FALSE)</f>
        <v>#N/A</v>
      </c>
      <c r="AC308" t="e">
        <f>VLOOKUP($AA308,'Long Format'!$M$14:$P$417,3,FALSE)</f>
        <v>#N/A</v>
      </c>
      <c r="AD308" t="e">
        <f>VLOOKUP($AA308,'Long Format'!$M$14:$P$417,4,FALSE)</f>
        <v>#N/A</v>
      </c>
    </row>
    <row r="309" spans="27:30" ht="15">
      <c r="AA309">
        <f t="shared" si="5"/>
        <v>300</v>
      </c>
      <c r="AB309" t="e">
        <f>VLOOKUP($AA309,'Long Format'!$M$14:$P$417,2,FALSE)</f>
        <v>#N/A</v>
      </c>
      <c r="AC309" t="e">
        <f>VLOOKUP($AA309,'Long Format'!$M$14:$P$417,3,FALSE)</f>
        <v>#N/A</v>
      </c>
      <c r="AD309" t="e">
        <f>VLOOKUP($AA309,'Long Format'!$M$14:$P$417,4,FALSE)</f>
        <v>#N/A</v>
      </c>
    </row>
    <row r="310" spans="27:30" ht="15">
      <c r="AA310">
        <f t="shared" si="5"/>
        <v>301</v>
      </c>
      <c r="AB310" t="e">
        <f>VLOOKUP($AA310,'Long Format'!$M$14:$P$417,2,FALSE)</f>
        <v>#N/A</v>
      </c>
      <c r="AC310" t="e">
        <f>VLOOKUP($AA310,'Long Format'!$M$14:$P$417,3,FALSE)</f>
        <v>#N/A</v>
      </c>
      <c r="AD310" t="e">
        <f>VLOOKUP($AA310,'Long Format'!$M$14:$P$417,4,FALSE)</f>
        <v>#N/A</v>
      </c>
    </row>
    <row r="311" spans="27:30" ht="15">
      <c r="AA311">
        <f t="shared" si="5"/>
        <v>302</v>
      </c>
      <c r="AB311" t="e">
        <f>VLOOKUP($AA311,'Long Format'!$M$14:$P$417,2,FALSE)</f>
        <v>#N/A</v>
      </c>
      <c r="AC311" t="e">
        <f>VLOOKUP($AA311,'Long Format'!$M$14:$P$417,3,FALSE)</f>
        <v>#N/A</v>
      </c>
      <c r="AD311" t="e">
        <f>VLOOKUP($AA311,'Long Format'!$M$14:$P$417,4,FALSE)</f>
        <v>#N/A</v>
      </c>
    </row>
    <row r="312" spans="27:30" ht="15">
      <c r="AA312">
        <f t="shared" si="5"/>
        <v>303</v>
      </c>
      <c r="AB312" t="e">
        <f>VLOOKUP($AA312,'Long Format'!$M$14:$P$417,2,FALSE)</f>
        <v>#N/A</v>
      </c>
      <c r="AC312" t="e">
        <f>VLOOKUP($AA312,'Long Format'!$M$14:$P$417,3,FALSE)</f>
        <v>#N/A</v>
      </c>
      <c r="AD312" t="e">
        <f>VLOOKUP($AA312,'Long Format'!$M$14:$P$417,4,FALSE)</f>
        <v>#N/A</v>
      </c>
    </row>
    <row r="313" spans="27:30" ht="15">
      <c r="AA313">
        <f t="shared" si="5"/>
        <v>304</v>
      </c>
      <c r="AB313" t="e">
        <f>VLOOKUP($AA313,'Long Format'!$M$14:$P$417,2,FALSE)</f>
        <v>#N/A</v>
      </c>
      <c r="AC313" t="e">
        <f>VLOOKUP($AA313,'Long Format'!$M$14:$P$417,3,FALSE)</f>
        <v>#N/A</v>
      </c>
      <c r="AD313" t="e">
        <f>VLOOKUP($AA313,'Long Format'!$M$14:$P$417,4,FALSE)</f>
        <v>#N/A</v>
      </c>
    </row>
    <row r="314" spans="27:30" ht="15">
      <c r="AA314">
        <f t="shared" si="5"/>
        <v>305</v>
      </c>
      <c r="AB314" t="e">
        <f>VLOOKUP($AA314,'Long Format'!$M$14:$P$417,2,FALSE)</f>
        <v>#N/A</v>
      </c>
      <c r="AC314" t="e">
        <f>VLOOKUP($AA314,'Long Format'!$M$14:$P$417,3,FALSE)</f>
        <v>#N/A</v>
      </c>
      <c r="AD314" t="e">
        <f>VLOOKUP($AA314,'Long Format'!$M$14:$P$417,4,FALSE)</f>
        <v>#N/A</v>
      </c>
    </row>
    <row r="315" spans="27:30" ht="15">
      <c r="AA315">
        <f t="shared" si="5"/>
        <v>306</v>
      </c>
      <c r="AB315" t="e">
        <f>VLOOKUP($AA315,'Long Format'!$M$14:$P$417,2,FALSE)</f>
        <v>#N/A</v>
      </c>
      <c r="AC315" t="e">
        <f>VLOOKUP($AA315,'Long Format'!$M$14:$P$417,3,FALSE)</f>
        <v>#N/A</v>
      </c>
      <c r="AD315" t="e">
        <f>VLOOKUP($AA315,'Long Format'!$M$14:$P$417,4,FALSE)</f>
        <v>#N/A</v>
      </c>
    </row>
    <row r="316" spans="27:30" ht="15">
      <c r="AA316">
        <f t="shared" si="5"/>
        <v>307</v>
      </c>
      <c r="AB316" t="e">
        <f>VLOOKUP($AA316,'Long Format'!$M$14:$P$417,2,FALSE)</f>
        <v>#N/A</v>
      </c>
      <c r="AC316" t="e">
        <f>VLOOKUP($AA316,'Long Format'!$M$14:$P$417,3,FALSE)</f>
        <v>#N/A</v>
      </c>
      <c r="AD316" t="e">
        <f>VLOOKUP($AA316,'Long Format'!$M$14:$P$417,4,FALSE)</f>
        <v>#N/A</v>
      </c>
    </row>
    <row r="317" spans="27:30" ht="15">
      <c r="AA317">
        <f t="shared" si="5"/>
        <v>308</v>
      </c>
      <c r="AB317" t="e">
        <f>VLOOKUP($AA317,'Long Format'!$M$14:$P$417,2,FALSE)</f>
        <v>#N/A</v>
      </c>
      <c r="AC317" t="e">
        <f>VLOOKUP($AA317,'Long Format'!$M$14:$P$417,3,FALSE)</f>
        <v>#N/A</v>
      </c>
      <c r="AD317" t="e">
        <f>VLOOKUP($AA317,'Long Format'!$M$14:$P$417,4,FALSE)</f>
        <v>#N/A</v>
      </c>
    </row>
    <row r="318" spans="27:30" ht="15">
      <c r="AA318">
        <f t="shared" si="5"/>
        <v>309</v>
      </c>
      <c r="AB318" t="e">
        <f>VLOOKUP($AA318,'Long Format'!$M$14:$P$417,2,FALSE)</f>
        <v>#N/A</v>
      </c>
      <c r="AC318" t="e">
        <f>VLOOKUP($AA318,'Long Format'!$M$14:$P$417,3,FALSE)</f>
        <v>#N/A</v>
      </c>
      <c r="AD318" t="e">
        <f>VLOOKUP($AA318,'Long Format'!$M$14:$P$417,4,FALSE)</f>
        <v>#N/A</v>
      </c>
    </row>
    <row r="319" spans="27:30" ht="15">
      <c r="AA319">
        <f t="shared" si="5"/>
        <v>310</v>
      </c>
      <c r="AB319" t="e">
        <f>VLOOKUP($AA319,'Long Format'!$M$14:$P$417,2,FALSE)</f>
        <v>#N/A</v>
      </c>
      <c r="AC319" t="e">
        <f>VLOOKUP($AA319,'Long Format'!$M$14:$P$417,3,FALSE)</f>
        <v>#N/A</v>
      </c>
      <c r="AD319" t="e">
        <f>VLOOKUP($AA319,'Long Format'!$M$14:$P$417,4,FALSE)</f>
        <v>#N/A</v>
      </c>
    </row>
    <row r="320" spans="27:30" ht="15">
      <c r="AA320">
        <f t="shared" si="5"/>
        <v>311</v>
      </c>
      <c r="AB320" t="e">
        <f>VLOOKUP($AA320,'Long Format'!$M$14:$P$417,2,FALSE)</f>
        <v>#N/A</v>
      </c>
      <c r="AC320" t="e">
        <f>VLOOKUP($AA320,'Long Format'!$M$14:$P$417,3,FALSE)</f>
        <v>#N/A</v>
      </c>
      <c r="AD320" t="e">
        <f>VLOOKUP($AA320,'Long Format'!$M$14:$P$417,4,FALSE)</f>
        <v>#N/A</v>
      </c>
    </row>
    <row r="321" spans="27:30" ht="15">
      <c r="AA321">
        <f t="shared" si="5"/>
        <v>312</v>
      </c>
      <c r="AB321" t="e">
        <f>VLOOKUP($AA321,'Long Format'!$M$14:$P$417,2,FALSE)</f>
        <v>#N/A</v>
      </c>
      <c r="AC321" t="e">
        <f>VLOOKUP($AA321,'Long Format'!$M$14:$P$417,3,FALSE)</f>
        <v>#N/A</v>
      </c>
      <c r="AD321" t="e">
        <f>VLOOKUP($AA321,'Long Format'!$M$14:$P$417,4,FALSE)</f>
        <v>#N/A</v>
      </c>
    </row>
    <row r="322" spans="27:30" ht="15">
      <c r="AA322">
        <f t="shared" si="5"/>
        <v>313</v>
      </c>
      <c r="AB322" t="e">
        <f>VLOOKUP($AA322,'Long Format'!$M$14:$P$417,2,FALSE)</f>
        <v>#N/A</v>
      </c>
      <c r="AC322" t="e">
        <f>VLOOKUP($AA322,'Long Format'!$M$14:$P$417,3,FALSE)</f>
        <v>#N/A</v>
      </c>
      <c r="AD322" t="e">
        <f>VLOOKUP($AA322,'Long Format'!$M$14:$P$417,4,FALSE)</f>
        <v>#N/A</v>
      </c>
    </row>
    <row r="323" spans="27:30" ht="15">
      <c r="AA323">
        <f t="shared" si="5"/>
        <v>314</v>
      </c>
      <c r="AB323" t="e">
        <f>VLOOKUP($AA323,'Long Format'!$M$14:$P$417,2,FALSE)</f>
        <v>#N/A</v>
      </c>
      <c r="AC323" t="e">
        <f>VLOOKUP($AA323,'Long Format'!$M$14:$P$417,3,FALSE)</f>
        <v>#N/A</v>
      </c>
      <c r="AD323" t="e">
        <f>VLOOKUP($AA323,'Long Format'!$M$14:$P$417,4,FALSE)</f>
        <v>#N/A</v>
      </c>
    </row>
    <row r="324" spans="27:30" ht="15">
      <c r="AA324">
        <f t="shared" si="5"/>
        <v>315</v>
      </c>
      <c r="AB324" t="e">
        <f>VLOOKUP($AA324,'Long Format'!$M$14:$P$417,2,FALSE)</f>
        <v>#N/A</v>
      </c>
      <c r="AC324" t="e">
        <f>VLOOKUP($AA324,'Long Format'!$M$14:$P$417,3,FALSE)</f>
        <v>#N/A</v>
      </c>
      <c r="AD324" t="e">
        <f>VLOOKUP($AA324,'Long Format'!$M$14:$P$417,4,FALSE)</f>
        <v>#N/A</v>
      </c>
    </row>
    <row r="325" spans="27:30" ht="15">
      <c r="AA325">
        <f t="shared" si="5"/>
        <v>316</v>
      </c>
      <c r="AB325" t="e">
        <f>VLOOKUP($AA325,'Long Format'!$M$14:$P$417,2,FALSE)</f>
        <v>#N/A</v>
      </c>
      <c r="AC325" t="e">
        <f>VLOOKUP($AA325,'Long Format'!$M$14:$P$417,3,FALSE)</f>
        <v>#N/A</v>
      </c>
      <c r="AD325" t="e">
        <f>VLOOKUP($AA325,'Long Format'!$M$14:$P$417,4,FALSE)</f>
        <v>#N/A</v>
      </c>
    </row>
    <row r="326" spans="27:30" ht="15">
      <c r="AA326">
        <f t="shared" si="5"/>
        <v>317</v>
      </c>
      <c r="AB326" t="e">
        <f>VLOOKUP($AA326,'Long Format'!$M$14:$P$417,2,FALSE)</f>
        <v>#N/A</v>
      </c>
      <c r="AC326" t="e">
        <f>VLOOKUP($AA326,'Long Format'!$M$14:$P$417,3,FALSE)</f>
        <v>#N/A</v>
      </c>
      <c r="AD326" t="e">
        <f>VLOOKUP($AA326,'Long Format'!$M$14:$P$417,4,FALSE)</f>
        <v>#N/A</v>
      </c>
    </row>
    <row r="327" spans="27:30" ht="15">
      <c r="AA327">
        <f t="shared" si="5"/>
        <v>318</v>
      </c>
      <c r="AB327" t="e">
        <f>VLOOKUP($AA327,'Long Format'!$M$14:$P$417,2,FALSE)</f>
        <v>#N/A</v>
      </c>
      <c r="AC327" t="e">
        <f>VLOOKUP($AA327,'Long Format'!$M$14:$P$417,3,FALSE)</f>
        <v>#N/A</v>
      </c>
      <c r="AD327" t="e">
        <f>VLOOKUP($AA327,'Long Format'!$M$14:$P$417,4,FALSE)</f>
        <v>#N/A</v>
      </c>
    </row>
    <row r="328" spans="27:30" ht="15">
      <c r="AA328">
        <f t="shared" si="5"/>
        <v>319</v>
      </c>
      <c r="AB328" t="e">
        <f>VLOOKUP($AA328,'Long Format'!$M$14:$P$417,2,FALSE)</f>
        <v>#N/A</v>
      </c>
      <c r="AC328" t="e">
        <f>VLOOKUP($AA328,'Long Format'!$M$14:$P$417,3,FALSE)</f>
        <v>#N/A</v>
      </c>
      <c r="AD328" t="e">
        <f>VLOOKUP($AA328,'Long Format'!$M$14:$P$417,4,FALSE)</f>
        <v>#N/A</v>
      </c>
    </row>
    <row r="329" spans="27:30" ht="15">
      <c r="AA329">
        <f t="shared" si="5"/>
        <v>320</v>
      </c>
      <c r="AB329" t="e">
        <f>VLOOKUP($AA329,'Long Format'!$M$14:$P$417,2,FALSE)</f>
        <v>#N/A</v>
      </c>
      <c r="AC329" t="e">
        <f>VLOOKUP($AA329,'Long Format'!$M$14:$P$417,3,FALSE)</f>
        <v>#N/A</v>
      </c>
      <c r="AD329" t="e">
        <f>VLOOKUP($AA329,'Long Format'!$M$14:$P$417,4,FALSE)</f>
        <v>#N/A</v>
      </c>
    </row>
    <row r="330" spans="27:30" ht="15">
      <c r="AA330">
        <f t="shared" si="5"/>
        <v>321</v>
      </c>
      <c r="AB330" t="e">
        <f>VLOOKUP($AA330,'Long Format'!$M$14:$P$417,2,FALSE)</f>
        <v>#N/A</v>
      </c>
      <c r="AC330" t="e">
        <f>VLOOKUP($AA330,'Long Format'!$M$14:$P$417,3,FALSE)</f>
        <v>#N/A</v>
      </c>
      <c r="AD330" t="e">
        <f>VLOOKUP($AA330,'Long Format'!$M$14:$P$417,4,FALSE)</f>
        <v>#N/A</v>
      </c>
    </row>
    <row r="331" spans="27:30" ht="15">
      <c r="AA331">
        <f aca="true" t="shared" si="6" ref="AA331:AA394">AA330+1</f>
        <v>322</v>
      </c>
      <c r="AB331" t="e">
        <f>VLOOKUP($AA331,'Long Format'!$M$14:$P$417,2,FALSE)</f>
        <v>#N/A</v>
      </c>
      <c r="AC331" t="e">
        <f>VLOOKUP($AA331,'Long Format'!$M$14:$P$417,3,FALSE)</f>
        <v>#N/A</v>
      </c>
      <c r="AD331" t="e">
        <f>VLOOKUP($AA331,'Long Format'!$M$14:$P$417,4,FALSE)</f>
        <v>#N/A</v>
      </c>
    </row>
    <row r="332" spans="27:30" ht="15">
      <c r="AA332">
        <f t="shared" si="6"/>
        <v>323</v>
      </c>
      <c r="AB332" t="e">
        <f>VLOOKUP($AA332,'Long Format'!$M$14:$P$417,2,FALSE)</f>
        <v>#N/A</v>
      </c>
      <c r="AC332" t="e">
        <f>VLOOKUP($AA332,'Long Format'!$M$14:$P$417,3,FALSE)</f>
        <v>#N/A</v>
      </c>
      <c r="AD332" t="e">
        <f>VLOOKUP($AA332,'Long Format'!$M$14:$P$417,4,FALSE)</f>
        <v>#N/A</v>
      </c>
    </row>
    <row r="333" spans="27:30" ht="15">
      <c r="AA333">
        <f t="shared" si="6"/>
        <v>324</v>
      </c>
      <c r="AB333" t="e">
        <f>VLOOKUP($AA333,'Long Format'!$M$14:$P$417,2,FALSE)</f>
        <v>#N/A</v>
      </c>
      <c r="AC333" t="e">
        <f>VLOOKUP($AA333,'Long Format'!$M$14:$P$417,3,FALSE)</f>
        <v>#N/A</v>
      </c>
      <c r="AD333" t="e">
        <f>VLOOKUP($AA333,'Long Format'!$M$14:$P$417,4,FALSE)</f>
        <v>#N/A</v>
      </c>
    </row>
    <row r="334" spans="27:30" ht="15">
      <c r="AA334">
        <f t="shared" si="6"/>
        <v>325</v>
      </c>
      <c r="AB334" t="e">
        <f>VLOOKUP($AA334,'Long Format'!$M$14:$P$417,2,FALSE)</f>
        <v>#N/A</v>
      </c>
      <c r="AC334" t="e">
        <f>VLOOKUP($AA334,'Long Format'!$M$14:$P$417,3,FALSE)</f>
        <v>#N/A</v>
      </c>
      <c r="AD334" t="e">
        <f>VLOOKUP($AA334,'Long Format'!$M$14:$P$417,4,FALSE)</f>
        <v>#N/A</v>
      </c>
    </row>
    <row r="335" spans="27:30" ht="15">
      <c r="AA335">
        <f t="shared" si="6"/>
        <v>326</v>
      </c>
      <c r="AB335" t="e">
        <f>VLOOKUP($AA335,'Long Format'!$M$14:$P$417,2,FALSE)</f>
        <v>#N/A</v>
      </c>
      <c r="AC335" t="e">
        <f>VLOOKUP($AA335,'Long Format'!$M$14:$P$417,3,FALSE)</f>
        <v>#N/A</v>
      </c>
      <c r="AD335" t="e">
        <f>VLOOKUP($AA335,'Long Format'!$M$14:$P$417,4,FALSE)</f>
        <v>#N/A</v>
      </c>
    </row>
    <row r="336" spans="27:30" ht="15">
      <c r="AA336">
        <f t="shared" si="6"/>
        <v>327</v>
      </c>
      <c r="AB336" t="e">
        <f>VLOOKUP($AA336,'Long Format'!$M$14:$P$417,2,FALSE)</f>
        <v>#N/A</v>
      </c>
      <c r="AC336" t="e">
        <f>VLOOKUP($AA336,'Long Format'!$M$14:$P$417,3,FALSE)</f>
        <v>#N/A</v>
      </c>
      <c r="AD336" t="e">
        <f>VLOOKUP($AA336,'Long Format'!$M$14:$P$417,4,FALSE)</f>
        <v>#N/A</v>
      </c>
    </row>
    <row r="337" spans="27:30" ht="15">
      <c r="AA337">
        <f t="shared" si="6"/>
        <v>328</v>
      </c>
      <c r="AB337" t="e">
        <f>VLOOKUP($AA337,'Long Format'!$M$14:$P$417,2,FALSE)</f>
        <v>#N/A</v>
      </c>
      <c r="AC337" t="e">
        <f>VLOOKUP($AA337,'Long Format'!$M$14:$P$417,3,FALSE)</f>
        <v>#N/A</v>
      </c>
      <c r="AD337" t="e">
        <f>VLOOKUP($AA337,'Long Format'!$M$14:$P$417,4,FALSE)</f>
        <v>#N/A</v>
      </c>
    </row>
    <row r="338" spans="27:30" ht="15">
      <c r="AA338">
        <f t="shared" si="6"/>
        <v>329</v>
      </c>
      <c r="AB338" t="e">
        <f>VLOOKUP($AA338,'Long Format'!$M$14:$P$417,2,FALSE)</f>
        <v>#N/A</v>
      </c>
      <c r="AC338" t="e">
        <f>VLOOKUP($AA338,'Long Format'!$M$14:$P$417,3,FALSE)</f>
        <v>#N/A</v>
      </c>
      <c r="AD338" t="e">
        <f>VLOOKUP($AA338,'Long Format'!$M$14:$P$417,4,FALSE)</f>
        <v>#N/A</v>
      </c>
    </row>
    <row r="339" spans="27:30" ht="15">
      <c r="AA339">
        <f t="shared" si="6"/>
        <v>330</v>
      </c>
      <c r="AB339" t="e">
        <f>VLOOKUP($AA339,'Long Format'!$M$14:$P$417,2,FALSE)</f>
        <v>#N/A</v>
      </c>
      <c r="AC339" t="e">
        <f>VLOOKUP($AA339,'Long Format'!$M$14:$P$417,3,FALSE)</f>
        <v>#N/A</v>
      </c>
      <c r="AD339" t="e">
        <f>VLOOKUP($AA339,'Long Format'!$M$14:$P$417,4,FALSE)</f>
        <v>#N/A</v>
      </c>
    </row>
    <row r="340" spans="27:30" ht="15">
      <c r="AA340">
        <f t="shared" si="6"/>
        <v>331</v>
      </c>
      <c r="AB340" t="e">
        <f>VLOOKUP($AA340,'Long Format'!$M$14:$P$417,2,FALSE)</f>
        <v>#N/A</v>
      </c>
      <c r="AC340" t="e">
        <f>VLOOKUP($AA340,'Long Format'!$M$14:$P$417,3,FALSE)</f>
        <v>#N/A</v>
      </c>
      <c r="AD340" t="e">
        <f>VLOOKUP($AA340,'Long Format'!$M$14:$P$417,4,FALSE)</f>
        <v>#N/A</v>
      </c>
    </row>
    <row r="341" spans="27:30" ht="15">
      <c r="AA341">
        <f t="shared" si="6"/>
        <v>332</v>
      </c>
      <c r="AB341" t="e">
        <f>VLOOKUP($AA341,'Long Format'!$M$14:$P$417,2,FALSE)</f>
        <v>#N/A</v>
      </c>
      <c r="AC341" t="e">
        <f>VLOOKUP($AA341,'Long Format'!$M$14:$P$417,3,FALSE)</f>
        <v>#N/A</v>
      </c>
      <c r="AD341" t="e">
        <f>VLOOKUP($AA341,'Long Format'!$M$14:$P$417,4,FALSE)</f>
        <v>#N/A</v>
      </c>
    </row>
    <row r="342" spans="27:30" ht="15">
      <c r="AA342">
        <f t="shared" si="6"/>
        <v>333</v>
      </c>
      <c r="AB342" t="e">
        <f>VLOOKUP($AA342,'Long Format'!$M$14:$P$417,2,FALSE)</f>
        <v>#N/A</v>
      </c>
      <c r="AC342" t="e">
        <f>VLOOKUP($AA342,'Long Format'!$M$14:$P$417,3,FALSE)</f>
        <v>#N/A</v>
      </c>
      <c r="AD342" t="e">
        <f>VLOOKUP($AA342,'Long Format'!$M$14:$P$417,4,FALSE)</f>
        <v>#N/A</v>
      </c>
    </row>
    <row r="343" spans="27:30" ht="15">
      <c r="AA343">
        <f t="shared" si="6"/>
        <v>334</v>
      </c>
      <c r="AB343" t="e">
        <f>VLOOKUP($AA343,'Long Format'!$M$14:$P$417,2,FALSE)</f>
        <v>#N/A</v>
      </c>
      <c r="AC343" t="e">
        <f>VLOOKUP($AA343,'Long Format'!$M$14:$P$417,3,FALSE)</f>
        <v>#N/A</v>
      </c>
      <c r="AD343" t="e">
        <f>VLOOKUP($AA343,'Long Format'!$M$14:$P$417,4,FALSE)</f>
        <v>#N/A</v>
      </c>
    </row>
    <row r="344" spans="27:30" ht="15">
      <c r="AA344">
        <f t="shared" si="6"/>
        <v>335</v>
      </c>
      <c r="AB344" t="e">
        <f>VLOOKUP($AA344,'Long Format'!$M$14:$P$417,2,FALSE)</f>
        <v>#N/A</v>
      </c>
      <c r="AC344" t="e">
        <f>VLOOKUP($AA344,'Long Format'!$M$14:$P$417,3,FALSE)</f>
        <v>#N/A</v>
      </c>
      <c r="AD344" t="e">
        <f>VLOOKUP($AA344,'Long Format'!$M$14:$P$417,4,FALSE)</f>
        <v>#N/A</v>
      </c>
    </row>
    <row r="345" spans="27:30" ht="15">
      <c r="AA345">
        <f t="shared" si="6"/>
        <v>336</v>
      </c>
      <c r="AB345" t="e">
        <f>VLOOKUP($AA345,'Long Format'!$M$14:$P$417,2,FALSE)</f>
        <v>#N/A</v>
      </c>
      <c r="AC345" t="e">
        <f>VLOOKUP($AA345,'Long Format'!$M$14:$P$417,3,FALSE)</f>
        <v>#N/A</v>
      </c>
      <c r="AD345" t="e">
        <f>VLOOKUP($AA345,'Long Format'!$M$14:$P$417,4,FALSE)</f>
        <v>#N/A</v>
      </c>
    </row>
    <row r="346" spans="27:30" ht="15">
      <c r="AA346">
        <f t="shared" si="6"/>
        <v>337</v>
      </c>
      <c r="AB346" t="e">
        <f>VLOOKUP($AA346,'Long Format'!$M$14:$P$417,2,FALSE)</f>
        <v>#N/A</v>
      </c>
      <c r="AC346" t="e">
        <f>VLOOKUP($AA346,'Long Format'!$M$14:$P$417,3,FALSE)</f>
        <v>#N/A</v>
      </c>
      <c r="AD346" t="e">
        <f>VLOOKUP($AA346,'Long Format'!$M$14:$P$417,4,FALSE)</f>
        <v>#N/A</v>
      </c>
    </row>
    <row r="347" spans="27:30" ht="15">
      <c r="AA347">
        <f t="shared" si="6"/>
        <v>338</v>
      </c>
      <c r="AB347" t="e">
        <f>VLOOKUP($AA347,'Long Format'!$M$14:$P$417,2,FALSE)</f>
        <v>#N/A</v>
      </c>
      <c r="AC347" t="e">
        <f>VLOOKUP($AA347,'Long Format'!$M$14:$P$417,3,FALSE)</f>
        <v>#N/A</v>
      </c>
      <c r="AD347" t="e">
        <f>VLOOKUP($AA347,'Long Format'!$M$14:$P$417,4,FALSE)</f>
        <v>#N/A</v>
      </c>
    </row>
    <row r="348" spans="27:30" ht="15">
      <c r="AA348">
        <f t="shared" si="6"/>
        <v>339</v>
      </c>
      <c r="AB348" t="e">
        <f>VLOOKUP($AA348,'Long Format'!$M$14:$P$417,2,FALSE)</f>
        <v>#N/A</v>
      </c>
      <c r="AC348" t="e">
        <f>VLOOKUP($AA348,'Long Format'!$M$14:$P$417,3,FALSE)</f>
        <v>#N/A</v>
      </c>
      <c r="AD348" t="e">
        <f>VLOOKUP($AA348,'Long Format'!$M$14:$P$417,4,FALSE)</f>
        <v>#N/A</v>
      </c>
    </row>
    <row r="349" spans="27:30" ht="15">
      <c r="AA349">
        <f t="shared" si="6"/>
        <v>340</v>
      </c>
      <c r="AB349" t="e">
        <f>VLOOKUP($AA349,'Long Format'!$M$14:$P$417,2,FALSE)</f>
        <v>#N/A</v>
      </c>
      <c r="AC349" t="e">
        <f>VLOOKUP($AA349,'Long Format'!$M$14:$P$417,3,FALSE)</f>
        <v>#N/A</v>
      </c>
      <c r="AD349" t="e">
        <f>VLOOKUP($AA349,'Long Format'!$M$14:$P$417,4,FALSE)</f>
        <v>#N/A</v>
      </c>
    </row>
    <row r="350" spans="27:30" ht="15">
      <c r="AA350">
        <f t="shared" si="6"/>
        <v>341</v>
      </c>
      <c r="AB350" t="e">
        <f>VLOOKUP($AA350,'Long Format'!$M$14:$P$417,2,FALSE)</f>
        <v>#N/A</v>
      </c>
      <c r="AC350" t="e">
        <f>VLOOKUP($AA350,'Long Format'!$M$14:$P$417,3,FALSE)</f>
        <v>#N/A</v>
      </c>
      <c r="AD350" t="e">
        <f>VLOOKUP($AA350,'Long Format'!$M$14:$P$417,4,FALSE)</f>
        <v>#N/A</v>
      </c>
    </row>
    <row r="351" spans="27:30" ht="15">
      <c r="AA351">
        <f t="shared" si="6"/>
        <v>342</v>
      </c>
      <c r="AB351" t="e">
        <f>VLOOKUP($AA351,'Long Format'!$M$14:$P$417,2,FALSE)</f>
        <v>#N/A</v>
      </c>
      <c r="AC351" t="e">
        <f>VLOOKUP($AA351,'Long Format'!$M$14:$P$417,3,FALSE)</f>
        <v>#N/A</v>
      </c>
      <c r="AD351" t="e">
        <f>VLOOKUP($AA351,'Long Format'!$M$14:$P$417,4,FALSE)</f>
        <v>#N/A</v>
      </c>
    </row>
    <row r="352" spans="27:30" ht="15">
      <c r="AA352">
        <f t="shared" si="6"/>
        <v>343</v>
      </c>
      <c r="AB352" t="e">
        <f>VLOOKUP($AA352,'Long Format'!$M$14:$P$417,2,FALSE)</f>
        <v>#N/A</v>
      </c>
      <c r="AC352" t="e">
        <f>VLOOKUP($AA352,'Long Format'!$M$14:$P$417,3,FALSE)</f>
        <v>#N/A</v>
      </c>
      <c r="AD352" t="e">
        <f>VLOOKUP($AA352,'Long Format'!$M$14:$P$417,4,FALSE)</f>
        <v>#N/A</v>
      </c>
    </row>
    <row r="353" spans="27:30" ht="15">
      <c r="AA353">
        <f t="shared" si="6"/>
        <v>344</v>
      </c>
      <c r="AB353" t="e">
        <f>VLOOKUP($AA353,'Long Format'!$M$14:$P$417,2,FALSE)</f>
        <v>#N/A</v>
      </c>
      <c r="AC353" t="e">
        <f>VLOOKUP($AA353,'Long Format'!$M$14:$P$417,3,FALSE)</f>
        <v>#N/A</v>
      </c>
      <c r="AD353" t="e">
        <f>VLOOKUP($AA353,'Long Format'!$M$14:$P$417,4,FALSE)</f>
        <v>#N/A</v>
      </c>
    </row>
    <row r="354" spans="27:30" ht="15">
      <c r="AA354">
        <f t="shared" si="6"/>
        <v>345</v>
      </c>
      <c r="AB354" t="e">
        <f>VLOOKUP($AA354,'Long Format'!$M$14:$P$417,2,FALSE)</f>
        <v>#N/A</v>
      </c>
      <c r="AC354" t="e">
        <f>VLOOKUP($AA354,'Long Format'!$M$14:$P$417,3,FALSE)</f>
        <v>#N/A</v>
      </c>
      <c r="AD354" t="e">
        <f>VLOOKUP($AA354,'Long Format'!$M$14:$P$417,4,FALSE)</f>
        <v>#N/A</v>
      </c>
    </row>
    <row r="355" spans="27:30" ht="15">
      <c r="AA355">
        <f t="shared" si="6"/>
        <v>346</v>
      </c>
      <c r="AB355" t="e">
        <f>VLOOKUP($AA355,'Long Format'!$M$14:$P$417,2,FALSE)</f>
        <v>#N/A</v>
      </c>
      <c r="AC355" t="e">
        <f>VLOOKUP($AA355,'Long Format'!$M$14:$P$417,3,FALSE)</f>
        <v>#N/A</v>
      </c>
      <c r="AD355" t="e">
        <f>VLOOKUP($AA355,'Long Format'!$M$14:$P$417,4,FALSE)</f>
        <v>#N/A</v>
      </c>
    </row>
    <row r="356" spans="27:30" ht="15">
      <c r="AA356">
        <f t="shared" si="6"/>
        <v>347</v>
      </c>
      <c r="AB356" t="e">
        <f>VLOOKUP($AA356,'Long Format'!$M$14:$P$417,2,FALSE)</f>
        <v>#N/A</v>
      </c>
      <c r="AC356" t="e">
        <f>VLOOKUP($AA356,'Long Format'!$M$14:$P$417,3,FALSE)</f>
        <v>#N/A</v>
      </c>
      <c r="AD356" t="e">
        <f>VLOOKUP($AA356,'Long Format'!$M$14:$P$417,4,FALSE)</f>
        <v>#N/A</v>
      </c>
    </row>
    <row r="357" spans="27:30" ht="15">
      <c r="AA357">
        <f t="shared" si="6"/>
        <v>348</v>
      </c>
      <c r="AB357" t="e">
        <f>VLOOKUP($AA357,'Long Format'!$M$14:$P$417,2,FALSE)</f>
        <v>#N/A</v>
      </c>
      <c r="AC357" t="e">
        <f>VLOOKUP($AA357,'Long Format'!$M$14:$P$417,3,FALSE)</f>
        <v>#N/A</v>
      </c>
      <c r="AD357" t="e">
        <f>VLOOKUP($AA357,'Long Format'!$M$14:$P$417,4,FALSE)</f>
        <v>#N/A</v>
      </c>
    </row>
    <row r="358" spans="27:30" ht="15">
      <c r="AA358">
        <f t="shared" si="6"/>
        <v>349</v>
      </c>
      <c r="AB358" t="e">
        <f>VLOOKUP($AA358,'Long Format'!$M$14:$P$417,2,FALSE)</f>
        <v>#N/A</v>
      </c>
      <c r="AC358" t="e">
        <f>VLOOKUP($AA358,'Long Format'!$M$14:$P$417,3,FALSE)</f>
        <v>#N/A</v>
      </c>
      <c r="AD358" t="e">
        <f>VLOOKUP($AA358,'Long Format'!$M$14:$P$417,4,FALSE)</f>
        <v>#N/A</v>
      </c>
    </row>
    <row r="359" spans="27:30" ht="15">
      <c r="AA359">
        <f t="shared" si="6"/>
        <v>350</v>
      </c>
      <c r="AB359" t="e">
        <f>VLOOKUP($AA359,'Long Format'!$M$14:$P$417,2,FALSE)</f>
        <v>#N/A</v>
      </c>
      <c r="AC359" t="e">
        <f>VLOOKUP($AA359,'Long Format'!$M$14:$P$417,3,FALSE)</f>
        <v>#N/A</v>
      </c>
      <c r="AD359" t="e">
        <f>VLOOKUP($AA359,'Long Format'!$M$14:$P$417,4,FALSE)</f>
        <v>#N/A</v>
      </c>
    </row>
    <row r="360" spans="27:30" ht="15">
      <c r="AA360">
        <f t="shared" si="6"/>
        <v>351</v>
      </c>
      <c r="AB360" t="e">
        <f>VLOOKUP($AA360,'Long Format'!$M$14:$P$417,2,FALSE)</f>
        <v>#N/A</v>
      </c>
      <c r="AC360" t="e">
        <f>VLOOKUP($AA360,'Long Format'!$M$14:$P$417,3,FALSE)</f>
        <v>#N/A</v>
      </c>
      <c r="AD360" t="e">
        <f>VLOOKUP($AA360,'Long Format'!$M$14:$P$417,4,FALSE)</f>
        <v>#N/A</v>
      </c>
    </row>
    <row r="361" spans="27:30" ht="15">
      <c r="AA361">
        <f t="shared" si="6"/>
        <v>352</v>
      </c>
      <c r="AB361" t="e">
        <f>VLOOKUP($AA361,'Long Format'!$M$14:$P$417,2,FALSE)</f>
        <v>#N/A</v>
      </c>
      <c r="AC361" t="e">
        <f>VLOOKUP($AA361,'Long Format'!$M$14:$P$417,3,FALSE)</f>
        <v>#N/A</v>
      </c>
      <c r="AD361" t="e">
        <f>VLOOKUP($AA361,'Long Format'!$M$14:$P$417,4,FALSE)</f>
        <v>#N/A</v>
      </c>
    </row>
    <row r="362" spans="27:30" ht="15">
      <c r="AA362">
        <f t="shared" si="6"/>
        <v>353</v>
      </c>
      <c r="AB362" t="e">
        <f>VLOOKUP($AA362,'Long Format'!$M$14:$P$417,2,FALSE)</f>
        <v>#N/A</v>
      </c>
      <c r="AC362" t="e">
        <f>VLOOKUP($AA362,'Long Format'!$M$14:$P$417,3,FALSE)</f>
        <v>#N/A</v>
      </c>
      <c r="AD362" t="e">
        <f>VLOOKUP($AA362,'Long Format'!$M$14:$P$417,4,FALSE)</f>
        <v>#N/A</v>
      </c>
    </row>
    <row r="363" spans="27:30" ht="15">
      <c r="AA363">
        <f t="shared" si="6"/>
        <v>354</v>
      </c>
      <c r="AB363" t="e">
        <f>VLOOKUP($AA363,'Long Format'!$M$14:$P$417,2,FALSE)</f>
        <v>#N/A</v>
      </c>
      <c r="AC363" t="e">
        <f>VLOOKUP($AA363,'Long Format'!$M$14:$P$417,3,FALSE)</f>
        <v>#N/A</v>
      </c>
      <c r="AD363" t="e">
        <f>VLOOKUP($AA363,'Long Format'!$M$14:$P$417,4,FALSE)</f>
        <v>#N/A</v>
      </c>
    </row>
    <row r="364" spans="27:30" ht="15">
      <c r="AA364">
        <f t="shared" si="6"/>
        <v>355</v>
      </c>
      <c r="AB364" t="e">
        <f>VLOOKUP($AA364,'Long Format'!$M$14:$P$417,2,FALSE)</f>
        <v>#N/A</v>
      </c>
      <c r="AC364" t="e">
        <f>VLOOKUP($AA364,'Long Format'!$M$14:$P$417,3,FALSE)</f>
        <v>#N/A</v>
      </c>
      <c r="AD364" t="e">
        <f>VLOOKUP($AA364,'Long Format'!$M$14:$P$417,4,FALSE)</f>
        <v>#N/A</v>
      </c>
    </row>
    <row r="365" spans="27:30" ht="15">
      <c r="AA365">
        <f t="shared" si="6"/>
        <v>356</v>
      </c>
      <c r="AB365" t="e">
        <f>VLOOKUP($AA365,'Long Format'!$M$14:$P$417,2,FALSE)</f>
        <v>#N/A</v>
      </c>
      <c r="AC365" t="e">
        <f>VLOOKUP($AA365,'Long Format'!$M$14:$P$417,3,FALSE)</f>
        <v>#N/A</v>
      </c>
      <c r="AD365" t="e">
        <f>VLOOKUP($AA365,'Long Format'!$M$14:$P$417,4,FALSE)</f>
        <v>#N/A</v>
      </c>
    </row>
    <row r="366" spans="27:30" ht="15">
      <c r="AA366">
        <f t="shared" si="6"/>
        <v>357</v>
      </c>
      <c r="AB366" t="e">
        <f>VLOOKUP($AA366,'Long Format'!$M$14:$P$417,2,FALSE)</f>
        <v>#N/A</v>
      </c>
      <c r="AC366" t="e">
        <f>VLOOKUP($AA366,'Long Format'!$M$14:$P$417,3,FALSE)</f>
        <v>#N/A</v>
      </c>
      <c r="AD366" t="e">
        <f>VLOOKUP($AA366,'Long Format'!$M$14:$P$417,4,FALSE)</f>
        <v>#N/A</v>
      </c>
    </row>
    <row r="367" spans="27:30" ht="15">
      <c r="AA367">
        <f t="shared" si="6"/>
        <v>358</v>
      </c>
      <c r="AB367" t="e">
        <f>VLOOKUP($AA367,'Long Format'!$M$14:$P$417,2,FALSE)</f>
        <v>#N/A</v>
      </c>
      <c r="AC367" t="e">
        <f>VLOOKUP($AA367,'Long Format'!$M$14:$P$417,3,FALSE)</f>
        <v>#N/A</v>
      </c>
      <c r="AD367" t="e">
        <f>VLOOKUP($AA367,'Long Format'!$M$14:$P$417,4,FALSE)</f>
        <v>#N/A</v>
      </c>
    </row>
    <row r="368" spans="27:30" ht="15">
      <c r="AA368">
        <f t="shared" si="6"/>
        <v>359</v>
      </c>
      <c r="AB368" t="e">
        <f>VLOOKUP($AA368,'Long Format'!$M$14:$P$417,2,FALSE)</f>
        <v>#N/A</v>
      </c>
      <c r="AC368" t="e">
        <f>VLOOKUP($AA368,'Long Format'!$M$14:$P$417,3,FALSE)</f>
        <v>#N/A</v>
      </c>
      <c r="AD368" t="e">
        <f>VLOOKUP($AA368,'Long Format'!$M$14:$P$417,4,FALSE)</f>
        <v>#N/A</v>
      </c>
    </row>
    <row r="369" spans="27:30" ht="15">
      <c r="AA369">
        <f t="shared" si="6"/>
        <v>360</v>
      </c>
      <c r="AB369" t="e">
        <f>VLOOKUP($AA369,'Long Format'!$M$14:$P$417,2,FALSE)</f>
        <v>#N/A</v>
      </c>
      <c r="AC369" t="e">
        <f>VLOOKUP($AA369,'Long Format'!$M$14:$P$417,3,FALSE)</f>
        <v>#N/A</v>
      </c>
      <c r="AD369" t="e">
        <f>VLOOKUP($AA369,'Long Format'!$M$14:$P$417,4,FALSE)</f>
        <v>#N/A</v>
      </c>
    </row>
    <row r="370" spans="27:30" ht="15">
      <c r="AA370">
        <f t="shared" si="6"/>
        <v>361</v>
      </c>
      <c r="AB370" t="e">
        <f>VLOOKUP($AA370,'Long Format'!$M$14:$P$417,2,FALSE)</f>
        <v>#N/A</v>
      </c>
      <c r="AC370" t="e">
        <f>VLOOKUP($AA370,'Long Format'!$M$14:$P$417,3,FALSE)</f>
        <v>#N/A</v>
      </c>
      <c r="AD370" t="e">
        <f>VLOOKUP($AA370,'Long Format'!$M$14:$P$417,4,FALSE)</f>
        <v>#N/A</v>
      </c>
    </row>
    <row r="371" spans="27:30" ht="15">
      <c r="AA371">
        <f t="shared" si="6"/>
        <v>362</v>
      </c>
      <c r="AB371" t="e">
        <f>VLOOKUP($AA371,'Long Format'!$M$14:$P$417,2,FALSE)</f>
        <v>#N/A</v>
      </c>
      <c r="AC371" t="e">
        <f>VLOOKUP($AA371,'Long Format'!$M$14:$P$417,3,FALSE)</f>
        <v>#N/A</v>
      </c>
      <c r="AD371" t="e">
        <f>VLOOKUP($AA371,'Long Format'!$M$14:$P$417,4,FALSE)</f>
        <v>#N/A</v>
      </c>
    </row>
    <row r="372" spans="27:30" ht="15">
      <c r="AA372">
        <f t="shared" si="6"/>
        <v>363</v>
      </c>
      <c r="AB372" t="e">
        <f>VLOOKUP($AA372,'Long Format'!$M$14:$P$417,2,FALSE)</f>
        <v>#N/A</v>
      </c>
      <c r="AC372" t="e">
        <f>VLOOKUP($AA372,'Long Format'!$M$14:$P$417,3,FALSE)</f>
        <v>#N/A</v>
      </c>
      <c r="AD372" t="e">
        <f>VLOOKUP($AA372,'Long Format'!$M$14:$P$417,4,FALSE)</f>
        <v>#N/A</v>
      </c>
    </row>
    <row r="373" spans="27:30" ht="15">
      <c r="AA373">
        <f t="shared" si="6"/>
        <v>364</v>
      </c>
      <c r="AB373" t="e">
        <f>VLOOKUP($AA373,'Long Format'!$M$14:$P$417,2,FALSE)</f>
        <v>#N/A</v>
      </c>
      <c r="AC373" t="e">
        <f>VLOOKUP($AA373,'Long Format'!$M$14:$P$417,3,FALSE)</f>
        <v>#N/A</v>
      </c>
      <c r="AD373" t="e">
        <f>VLOOKUP($AA373,'Long Format'!$M$14:$P$417,4,FALSE)</f>
        <v>#N/A</v>
      </c>
    </row>
    <row r="374" spans="27:30" ht="15">
      <c r="AA374">
        <f t="shared" si="6"/>
        <v>365</v>
      </c>
      <c r="AB374" t="e">
        <f>VLOOKUP($AA374,'Long Format'!$M$14:$P$417,2,FALSE)</f>
        <v>#N/A</v>
      </c>
      <c r="AC374" t="e">
        <f>VLOOKUP($AA374,'Long Format'!$M$14:$P$417,3,FALSE)</f>
        <v>#N/A</v>
      </c>
      <c r="AD374" t="e">
        <f>VLOOKUP($AA374,'Long Format'!$M$14:$P$417,4,FALSE)</f>
        <v>#N/A</v>
      </c>
    </row>
    <row r="375" spans="27:30" ht="15">
      <c r="AA375">
        <f t="shared" si="6"/>
        <v>366</v>
      </c>
      <c r="AB375" t="e">
        <f>VLOOKUP($AA375,'Long Format'!$M$14:$P$417,2,FALSE)</f>
        <v>#N/A</v>
      </c>
      <c r="AC375" t="e">
        <f>VLOOKUP($AA375,'Long Format'!$M$14:$P$417,3,FALSE)</f>
        <v>#N/A</v>
      </c>
      <c r="AD375" t="e">
        <f>VLOOKUP($AA375,'Long Format'!$M$14:$P$417,4,FALSE)</f>
        <v>#N/A</v>
      </c>
    </row>
    <row r="376" spans="27:30" ht="15">
      <c r="AA376">
        <f t="shared" si="6"/>
        <v>367</v>
      </c>
      <c r="AB376" t="e">
        <f>VLOOKUP($AA376,'Long Format'!$M$14:$P$417,2,FALSE)</f>
        <v>#N/A</v>
      </c>
      <c r="AC376" t="e">
        <f>VLOOKUP($AA376,'Long Format'!$M$14:$P$417,3,FALSE)</f>
        <v>#N/A</v>
      </c>
      <c r="AD376" t="e">
        <f>VLOOKUP($AA376,'Long Format'!$M$14:$P$417,4,FALSE)</f>
        <v>#N/A</v>
      </c>
    </row>
    <row r="377" spans="27:30" ht="15">
      <c r="AA377">
        <f t="shared" si="6"/>
        <v>368</v>
      </c>
      <c r="AB377" t="e">
        <f>VLOOKUP($AA377,'Long Format'!$M$14:$P$417,2,FALSE)</f>
        <v>#N/A</v>
      </c>
      <c r="AC377" t="e">
        <f>VLOOKUP($AA377,'Long Format'!$M$14:$P$417,3,FALSE)</f>
        <v>#N/A</v>
      </c>
      <c r="AD377" t="e">
        <f>VLOOKUP($AA377,'Long Format'!$M$14:$P$417,4,FALSE)</f>
        <v>#N/A</v>
      </c>
    </row>
    <row r="378" spans="27:30" ht="15">
      <c r="AA378">
        <f t="shared" si="6"/>
        <v>369</v>
      </c>
      <c r="AB378" t="e">
        <f>VLOOKUP($AA378,'Long Format'!$M$14:$P$417,2,FALSE)</f>
        <v>#N/A</v>
      </c>
      <c r="AC378" t="e">
        <f>VLOOKUP($AA378,'Long Format'!$M$14:$P$417,3,FALSE)</f>
        <v>#N/A</v>
      </c>
      <c r="AD378" t="e">
        <f>VLOOKUP($AA378,'Long Format'!$M$14:$P$417,4,FALSE)</f>
        <v>#N/A</v>
      </c>
    </row>
    <row r="379" spans="27:30" ht="15">
      <c r="AA379">
        <f t="shared" si="6"/>
        <v>370</v>
      </c>
      <c r="AB379" t="e">
        <f>VLOOKUP($AA379,'Long Format'!$M$14:$P$417,2,FALSE)</f>
        <v>#N/A</v>
      </c>
      <c r="AC379" t="e">
        <f>VLOOKUP($AA379,'Long Format'!$M$14:$P$417,3,FALSE)</f>
        <v>#N/A</v>
      </c>
      <c r="AD379" t="e">
        <f>VLOOKUP($AA379,'Long Format'!$M$14:$P$417,4,FALSE)</f>
        <v>#N/A</v>
      </c>
    </row>
    <row r="380" spans="27:30" ht="15">
      <c r="AA380">
        <f t="shared" si="6"/>
        <v>371</v>
      </c>
      <c r="AB380" t="e">
        <f>VLOOKUP($AA380,'Long Format'!$M$14:$P$417,2,FALSE)</f>
        <v>#N/A</v>
      </c>
      <c r="AC380" t="e">
        <f>VLOOKUP($AA380,'Long Format'!$M$14:$P$417,3,FALSE)</f>
        <v>#N/A</v>
      </c>
      <c r="AD380" t="e">
        <f>VLOOKUP($AA380,'Long Format'!$M$14:$P$417,4,FALSE)</f>
        <v>#N/A</v>
      </c>
    </row>
    <row r="381" spans="27:30" ht="15">
      <c r="AA381">
        <f t="shared" si="6"/>
        <v>372</v>
      </c>
      <c r="AB381" t="e">
        <f>VLOOKUP($AA381,'Long Format'!$M$14:$P$417,2,FALSE)</f>
        <v>#N/A</v>
      </c>
      <c r="AC381" t="e">
        <f>VLOOKUP($AA381,'Long Format'!$M$14:$P$417,3,FALSE)</f>
        <v>#N/A</v>
      </c>
      <c r="AD381" t="e">
        <f>VLOOKUP($AA381,'Long Format'!$M$14:$P$417,4,FALSE)</f>
        <v>#N/A</v>
      </c>
    </row>
    <row r="382" spans="27:30" ht="15">
      <c r="AA382">
        <f t="shared" si="6"/>
        <v>373</v>
      </c>
      <c r="AB382" t="e">
        <f>VLOOKUP($AA382,'Long Format'!$M$14:$P$417,2,FALSE)</f>
        <v>#N/A</v>
      </c>
      <c r="AC382" t="e">
        <f>VLOOKUP($AA382,'Long Format'!$M$14:$P$417,3,FALSE)</f>
        <v>#N/A</v>
      </c>
      <c r="AD382" t="e">
        <f>VLOOKUP($AA382,'Long Format'!$M$14:$P$417,4,FALSE)</f>
        <v>#N/A</v>
      </c>
    </row>
    <row r="383" spans="27:30" ht="15">
      <c r="AA383">
        <f t="shared" si="6"/>
        <v>374</v>
      </c>
      <c r="AB383" t="e">
        <f>VLOOKUP($AA383,'Long Format'!$M$14:$P$417,2,FALSE)</f>
        <v>#N/A</v>
      </c>
      <c r="AC383" t="e">
        <f>VLOOKUP($AA383,'Long Format'!$M$14:$P$417,3,FALSE)</f>
        <v>#N/A</v>
      </c>
      <c r="AD383" t="e">
        <f>VLOOKUP($AA383,'Long Format'!$M$14:$P$417,4,FALSE)</f>
        <v>#N/A</v>
      </c>
    </row>
    <row r="384" spans="27:30" ht="15">
      <c r="AA384">
        <f t="shared" si="6"/>
        <v>375</v>
      </c>
      <c r="AB384" t="e">
        <f>VLOOKUP($AA384,'Long Format'!$M$14:$P$417,2,FALSE)</f>
        <v>#N/A</v>
      </c>
      <c r="AC384" t="e">
        <f>VLOOKUP($AA384,'Long Format'!$M$14:$P$417,3,FALSE)</f>
        <v>#N/A</v>
      </c>
      <c r="AD384" t="e">
        <f>VLOOKUP($AA384,'Long Format'!$M$14:$P$417,4,FALSE)</f>
        <v>#N/A</v>
      </c>
    </row>
    <row r="385" spans="27:30" ht="15">
      <c r="AA385">
        <f t="shared" si="6"/>
        <v>376</v>
      </c>
      <c r="AB385" t="e">
        <f>VLOOKUP($AA385,'Long Format'!$M$14:$P$417,2,FALSE)</f>
        <v>#N/A</v>
      </c>
      <c r="AC385" t="e">
        <f>VLOOKUP($AA385,'Long Format'!$M$14:$P$417,3,FALSE)</f>
        <v>#N/A</v>
      </c>
      <c r="AD385" t="e">
        <f>VLOOKUP($AA385,'Long Format'!$M$14:$P$417,4,FALSE)</f>
        <v>#N/A</v>
      </c>
    </row>
    <row r="386" spans="27:30" ht="15">
      <c r="AA386">
        <f t="shared" si="6"/>
        <v>377</v>
      </c>
      <c r="AB386" t="e">
        <f>VLOOKUP($AA386,'Long Format'!$M$14:$P$417,2,FALSE)</f>
        <v>#N/A</v>
      </c>
      <c r="AC386" t="e">
        <f>VLOOKUP($AA386,'Long Format'!$M$14:$P$417,3,FALSE)</f>
        <v>#N/A</v>
      </c>
      <c r="AD386" t="e">
        <f>VLOOKUP($AA386,'Long Format'!$M$14:$P$417,4,FALSE)</f>
        <v>#N/A</v>
      </c>
    </row>
    <row r="387" spans="27:30" ht="15">
      <c r="AA387">
        <f t="shared" si="6"/>
        <v>378</v>
      </c>
      <c r="AB387" t="e">
        <f>VLOOKUP($AA387,'Long Format'!$M$14:$P$417,2,FALSE)</f>
        <v>#N/A</v>
      </c>
      <c r="AC387" t="e">
        <f>VLOOKUP($AA387,'Long Format'!$M$14:$P$417,3,FALSE)</f>
        <v>#N/A</v>
      </c>
      <c r="AD387" t="e">
        <f>VLOOKUP($AA387,'Long Format'!$M$14:$P$417,4,FALSE)</f>
        <v>#N/A</v>
      </c>
    </row>
    <row r="388" spans="27:30" ht="15">
      <c r="AA388">
        <f t="shared" si="6"/>
        <v>379</v>
      </c>
      <c r="AB388" t="e">
        <f>VLOOKUP($AA388,'Long Format'!$M$14:$P$417,2,FALSE)</f>
        <v>#N/A</v>
      </c>
      <c r="AC388" t="e">
        <f>VLOOKUP($AA388,'Long Format'!$M$14:$P$417,3,FALSE)</f>
        <v>#N/A</v>
      </c>
      <c r="AD388" t="e">
        <f>VLOOKUP($AA388,'Long Format'!$M$14:$P$417,4,FALSE)</f>
        <v>#N/A</v>
      </c>
    </row>
    <row r="389" spans="27:30" ht="15">
      <c r="AA389">
        <f t="shared" si="6"/>
        <v>380</v>
      </c>
      <c r="AB389" t="e">
        <f>VLOOKUP($AA389,'Long Format'!$M$14:$P$417,2,FALSE)</f>
        <v>#N/A</v>
      </c>
      <c r="AC389" t="e">
        <f>VLOOKUP($AA389,'Long Format'!$M$14:$P$417,3,FALSE)</f>
        <v>#N/A</v>
      </c>
      <c r="AD389" t="e">
        <f>VLOOKUP($AA389,'Long Format'!$M$14:$P$417,4,FALSE)</f>
        <v>#N/A</v>
      </c>
    </row>
    <row r="390" spans="27:30" ht="15">
      <c r="AA390">
        <f t="shared" si="6"/>
        <v>381</v>
      </c>
      <c r="AB390" t="e">
        <f>VLOOKUP($AA390,'Long Format'!$M$14:$P$417,2,FALSE)</f>
        <v>#N/A</v>
      </c>
      <c r="AC390" t="e">
        <f>VLOOKUP($AA390,'Long Format'!$M$14:$P$417,3,FALSE)</f>
        <v>#N/A</v>
      </c>
      <c r="AD390" t="e">
        <f>VLOOKUP($AA390,'Long Format'!$M$14:$P$417,4,FALSE)</f>
        <v>#N/A</v>
      </c>
    </row>
    <row r="391" spans="27:30" ht="15">
      <c r="AA391">
        <f t="shared" si="6"/>
        <v>382</v>
      </c>
      <c r="AB391" t="e">
        <f>VLOOKUP($AA391,'Long Format'!$M$14:$P$417,2,FALSE)</f>
        <v>#N/A</v>
      </c>
      <c r="AC391" t="e">
        <f>VLOOKUP($AA391,'Long Format'!$M$14:$P$417,3,FALSE)</f>
        <v>#N/A</v>
      </c>
      <c r="AD391" t="e">
        <f>VLOOKUP($AA391,'Long Format'!$M$14:$P$417,4,FALSE)</f>
        <v>#N/A</v>
      </c>
    </row>
    <row r="392" spans="27:30" ht="15">
      <c r="AA392">
        <f t="shared" si="6"/>
        <v>383</v>
      </c>
      <c r="AB392" t="e">
        <f>VLOOKUP($AA392,'Long Format'!$M$14:$P$417,2,FALSE)</f>
        <v>#N/A</v>
      </c>
      <c r="AC392" t="e">
        <f>VLOOKUP($AA392,'Long Format'!$M$14:$P$417,3,FALSE)</f>
        <v>#N/A</v>
      </c>
      <c r="AD392" t="e">
        <f>VLOOKUP($AA392,'Long Format'!$M$14:$P$417,4,FALSE)</f>
        <v>#N/A</v>
      </c>
    </row>
    <row r="393" spans="27:30" ht="15">
      <c r="AA393">
        <f t="shared" si="6"/>
        <v>384</v>
      </c>
      <c r="AB393" t="e">
        <f>VLOOKUP($AA393,'Long Format'!$M$14:$P$417,2,FALSE)</f>
        <v>#N/A</v>
      </c>
      <c r="AC393" t="e">
        <f>VLOOKUP($AA393,'Long Format'!$M$14:$P$417,3,FALSE)</f>
        <v>#N/A</v>
      </c>
      <c r="AD393" t="e">
        <f>VLOOKUP($AA393,'Long Format'!$M$14:$P$417,4,FALSE)</f>
        <v>#N/A</v>
      </c>
    </row>
    <row r="394" spans="27:30" ht="15">
      <c r="AA394">
        <f t="shared" si="6"/>
        <v>385</v>
      </c>
      <c r="AB394" t="e">
        <f>VLOOKUP($AA394,'Long Format'!$M$14:$P$417,2,FALSE)</f>
        <v>#N/A</v>
      </c>
      <c r="AC394" t="e">
        <f>VLOOKUP($AA394,'Long Format'!$M$14:$P$417,3,FALSE)</f>
        <v>#N/A</v>
      </c>
      <c r="AD394" t="e">
        <f>VLOOKUP($AA394,'Long Format'!$M$14:$P$417,4,FALSE)</f>
        <v>#N/A</v>
      </c>
    </row>
    <row r="395" spans="27:30" ht="15">
      <c r="AA395">
        <f aca="true" t="shared" si="7" ref="AA395:AA409">AA394+1</f>
        <v>386</v>
      </c>
      <c r="AB395" t="e">
        <f>VLOOKUP($AA395,'Long Format'!$M$14:$P$417,2,FALSE)</f>
        <v>#N/A</v>
      </c>
      <c r="AC395" t="e">
        <f>VLOOKUP($AA395,'Long Format'!$M$14:$P$417,3,FALSE)</f>
        <v>#N/A</v>
      </c>
      <c r="AD395" t="e">
        <f>VLOOKUP($AA395,'Long Format'!$M$14:$P$417,4,FALSE)</f>
        <v>#N/A</v>
      </c>
    </row>
    <row r="396" spans="27:30" ht="15">
      <c r="AA396">
        <f t="shared" si="7"/>
        <v>387</v>
      </c>
      <c r="AB396" t="e">
        <f>VLOOKUP($AA396,'Long Format'!$M$14:$P$417,2,FALSE)</f>
        <v>#N/A</v>
      </c>
      <c r="AC396" t="e">
        <f>VLOOKUP($AA396,'Long Format'!$M$14:$P$417,3,FALSE)</f>
        <v>#N/A</v>
      </c>
      <c r="AD396" t="e">
        <f>VLOOKUP($AA396,'Long Format'!$M$14:$P$417,4,FALSE)</f>
        <v>#N/A</v>
      </c>
    </row>
    <row r="397" spans="27:30" ht="15">
      <c r="AA397">
        <f t="shared" si="7"/>
        <v>388</v>
      </c>
      <c r="AB397" t="e">
        <f>VLOOKUP($AA397,'Long Format'!$M$14:$P$417,2,FALSE)</f>
        <v>#N/A</v>
      </c>
      <c r="AC397" t="e">
        <f>VLOOKUP($AA397,'Long Format'!$M$14:$P$417,3,FALSE)</f>
        <v>#N/A</v>
      </c>
      <c r="AD397" t="e">
        <f>VLOOKUP($AA397,'Long Format'!$M$14:$P$417,4,FALSE)</f>
        <v>#N/A</v>
      </c>
    </row>
    <row r="398" spans="27:30" ht="15">
      <c r="AA398">
        <f t="shared" si="7"/>
        <v>389</v>
      </c>
      <c r="AB398" t="e">
        <f>VLOOKUP($AA398,'Long Format'!$M$14:$P$417,2,FALSE)</f>
        <v>#N/A</v>
      </c>
      <c r="AC398" t="e">
        <f>VLOOKUP($AA398,'Long Format'!$M$14:$P$417,3,FALSE)</f>
        <v>#N/A</v>
      </c>
      <c r="AD398" t="e">
        <f>VLOOKUP($AA398,'Long Format'!$M$14:$P$417,4,FALSE)</f>
        <v>#N/A</v>
      </c>
    </row>
    <row r="399" spans="27:30" ht="15">
      <c r="AA399">
        <f t="shared" si="7"/>
        <v>390</v>
      </c>
      <c r="AB399" t="e">
        <f>VLOOKUP($AA399,'Long Format'!$M$14:$P$417,2,FALSE)</f>
        <v>#N/A</v>
      </c>
      <c r="AC399" t="e">
        <f>VLOOKUP($AA399,'Long Format'!$M$14:$P$417,3,FALSE)</f>
        <v>#N/A</v>
      </c>
      <c r="AD399" t="e">
        <f>VLOOKUP($AA399,'Long Format'!$M$14:$P$417,4,FALSE)</f>
        <v>#N/A</v>
      </c>
    </row>
    <row r="400" spans="27:30" ht="15">
      <c r="AA400">
        <f t="shared" si="7"/>
        <v>391</v>
      </c>
      <c r="AB400" t="e">
        <f>VLOOKUP($AA400,'Long Format'!$M$14:$P$417,2,FALSE)</f>
        <v>#N/A</v>
      </c>
      <c r="AC400" t="e">
        <f>VLOOKUP($AA400,'Long Format'!$M$14:$P$417,3,FALSE)</f>
        <v>#N/A</v>
      </c>
      <c r="AD400" t="e">
        <f>VLOOKUP($AA400,'Long Format'!$M$14:$P$417,4,FALSE)</f>
        <v>#N/A</v>
      </c>
    </row>
    <row r="401" spans="27:30" ht="15">
      <c r="AA401">
        <f t="shared" si="7"/>
        <v>392</v>
      </c>
      <c r="AB401" t="e">
        <f>VLOOKUP($AA401,'Long Format'!$M$14:$P$417,2,FALSE)</f>
        <v>#N/A</v>
      </c>
      <c r="AC401" t="e">
        <f>VLOOKUP($AA401,'Long Format'!$M$14:$P$417,3,FALSE)</f>
        <v>#N/A</v>
      </c>
      <c r="AD401" t="e">
        <f>VLOOKUP($AA401,'Long Format'!$M$14:$P$417,4,FALSE)</f>
        <v>#N/A</v>
      </c>
    </row>
    <row r="402" spans="27:30" ht="15">
      <c r="AA402">
        <f t="shared" si="7"/>
        <v>393</v>
      </c>
      <c r="AB402" t="e">
        <f>VLOOKUP($AA402,'Long Format'!$M$14:$P$417,2,FALSE)</f>
        <v>#N/A</v>
      </c>
      <c r="AC402" t="e">
        <f>VLOOKUP($AA402,'Long Format'!$M$14:$P$417,3,FALSE)</f>
        <v>#N/A</v>
      </c>
      <c r="AD402" t="e">
        <f>VLOOKUP($AA402,'Long Format'!$M$14:$P$417,4,FALSE)</f>
        <v>#N/A</v>
      </c>
    </row>
    <row r="403" spans="27:30" ht="15">
      <c r="AA403">
        <f t="shared" si="7"/>
        <v>394</v>
      </c>
      <c r="AB403" t="e">
        <f>VLOOKUP($AA403,'Long Format'!$M$14:$P$417,2,FALSE)</f>
        <v>#N/A</v>
      </c>
      <c r="AC403" t="e">
        <f>VLOOKUP($AA403,'Long Format'!$M$14:$P$417,3,FALSE)</f>
        <v>#N/A</v>
      </c>
      <c r="AD403" t="e">
        <f>VLOOKUP($AA403,'Long Format'!$M$14:$P$417,4,FALSE)</f>
        <v>#N/A</v>
      </c>
    </row>
    <row r="404" spans="27:30" ht="15">
      <c r="AA404">
        <f t="shared" si="7"/>
        <v>395</v>
      </c>
      <c r="AB404" t="e">
        <f>VLOOKUP($AA404,'Long Format'!$M$14:$P$417,2,FALSE)</f>
        <v>#N/A</v>
      </c>
      <c r="AC404" t="e">
        <f>VLOOKUP($AA404,'Long Format'!$M$14:$P$417,3,FALSE)</f>
        <v>#N/A</v>
      </c>
      <c r="AD404" t="e">
        <f>VLOOKUP($AA404,'Long Format'!$M$14:$P$417,4,FALSE)</f>
        <v>#N/A</v>
      </c>
    </row>
    <row r="405" spans="27:30" ht="15">
      <c r="AA405">
        <f t="shared" si="7"/>
        <v>396</v>
      </c>
      <c r="AB405" t="e">
        <f>VLOOKUP($AA405,'Long Format'!$M$14:$P$417,2,FALSE)</f>
        <v>#N/A</v>
      </c>
      <c r="AC405" t="e">
        <f>VLOOKUP($AA405,'Long Format'!$M$14:$P$417,3,FALSE)</f>
        <v>#N/A</v>
      </c>
      <c r="AD405" t="e">
        <f>VLOOKUP($AA405,'Long Format'!$M$14:$P$417,4,FALSE)</f>
        <v>#N/A</v>
      </c>
    </row>
    <row r="406" spans="27:30" ht="15">
      <c r="AA406">
        <f t="shared" si="7"/>
        <v>397</v>
      </c>
      <c r="AB406" t="e">
        <f>VLOOKUP($AA406,'Long Format'!$M$14:$P$417,2,FALSE)</f>
        <v>#N/A</v>
      </c>
      <c r="AC406" t="e">
        <f>VLOOKUP($AA406,'Long Format'!$M$14:$P$417,3,FALSE)</f>
        <v>#N/A</v>
      </c>
      <c r="AD406" t="e">
        <f>VLOOKUP($AA406,'Long Format'!$M$14:$P$417,4,FALSE)</f>
        <v>#N/A</v>
      </c>
    </row>
    <row r="407" spans="27:30" ht="15">
      <c r="AA407">
        <f t="shared" si="7"/>
        <v>398</v>
      </c>
      <c r="AB407" t="e">
        <f>VLOOKUP($AA407,'Long Format'!$M$14:$P$417,2,FALSE)</f>
        <v>#N/A</v>
      </c>
      <c r="AC407" t="e">
        <f>VLOOKUP($AA407,'Long Format'!$M$14:$P$417,3,FALSE)</f>
        <v>#N/A</v>
      </c>
      <c r="AD407" t="e">
        <f>VLOOKUP($AA407,'Long Format'!$M$14:$P$417,4,FALSE)</f>
        <v>#N/A</v>
      </c>
    </row>
    <row r="408" spans="27:30" ht="15">
      <c r="AA408">
        <f t="shared" si="7"/>
        <v>399</v>
      </c>
      <c r="AB408" t="e">
        <f>VLOOKUP($AA408,'Long Format'!$M$14:$P$417,2,FALSE)</f>
        <v>#N/A</v>
      </c>
      <c r="AC408" t="e">
        <f>VLOOKUP($AA408,'Long Format'!$M$14:$P$417,3,FALSE)</f>
        <v>#N/A</v>
      </c>
      <c r="AD408" t="e">
        <f>VLOOKUP($AA408,'Long Format'!$M$14:$P$417,4,FALSE)</f>
        <v>#N/A</v>
      </c>
    </row>
    <row r="409" spans="27:30" ht="15">
      <c r="AA409">
        <f t="shared" si="7"/>
        <v>400</v>
      </c>
      <c r="AB409" t="e">
        <f>VLOOKUP($AA409,'Long Format'!$M$14:$P$417,2,FALSE)</f>
        <v>#N/A</v>
      </c>
      <c r="AC409" t="e">
        <f>VLOOKUP($AA409,'Long Format'!$M$14:$P$417,3,FALSE)</f>
        <v>#N/A</v>
      </c>
      <c r="AD409" t="e">
        <f>VLOOKUP($AA409,'Long Format'!$M$14:$P$417,4,FALSE)</f>
        <v>#N/A</v>
      </c>
    </row>
  </sheetData>
  <mergeCells count="3">
    <mergeCell ref="E35:M35"/>
    <mergeCell ref="E36:M36"/>
    <mergeCell ref="H29:N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3"/>
  <sheetViews>
    <sheetView zoomScale="115" zoomScaleNormal="115" workbookViewId="0" topLeftCell="A2">
      <selection activeCell="F21" sqref="F21"/>
    </sheetView>
  </sheetViews>
  <sheetFormatPr defaultColWidth="9.140625" defaultRowHeight="15"/>
  <cols>
    <col min="1" max="1" width="3.00390625" style="0" customWidth="1"/>
    <col min="2" max="4" width="7.7109375" style="0" customWidth="1"/>
    <col min="9" max="9" width="10.00390625" style="0" bestFit="1" customWidth="1"/>
    <col min="10" max="10" width="11.28125" style="0" bestFit="1" customWidth="1"/>
    <col min="11" max="11" width="11.28125" style="0" customWidth="1"/>
    <col min="12" max="12" width="10.8515625" style="0" bestFit="1" customWidth="1"/>
    <col min="13" max="13" width="12.00390625" style="0" customWidth="1"/>
    <col min="16" max="16" width="10.8515625" style="0" bestFit="1" customWidth="1"/>
  </cols>
  <sheetData>
    <row r="1" ht="23.25">
      <c r="E1" s="1" t="s">
        <v>4</v>
      </c>
    </row>
    <row r="2" spans="5:13" ht="18.75">
      <c r="E2" s="7" t="str">
        <f>HYPERLINK("http://www.favir.net/local--files/papers/BasicReserving2.pdf","Basic Reserving")</f>
        <v>Basic Reserving</v>
      </c>
      <c r="M2" t="s">
        <v>3</v>
      </c>
    </row>
    <row r="3" spans="5:13" ht="15">
      <c r="E3" t="s">
        <v>5</v>
      </c>
      <c r="M3" t="e">
        <f>abasic_reserving(origins,devs,values,prem_origins,premiums)</f>
        <v>#NAME?</v>
      </c>
    </row>
    <row r="4" ht="17.25">
      <c r="E4" s="4" t="str">
        <f>HYPERLINK("http://www.favir.net")</f>
        <v>http://www.favir.net</v>
      </c>
    </row>
    <row r="6" ht="15.75">
      <c r="A6" s="3" t="s">
        <v>23</v>
      </c>
    </row>
    <row r="7" ht="15">
      <c r="B7" t="s">
        <v>25</v>
      </c>
    </row>
    <row r="8" ht="15">
      <c r="B8" t="s">
        <v>24</v>
      </c>
    </row>
    <row r="9" ht="15">
      <c r="B9" t="s">
        <v>30</v>
      </c>
    </row>
    <row r="12" spans="1:18" ht="15.75">
      <c r="A12" s="3" t="s">
        <v>34</v>
      </c>
      <c r="P12" s="5"/>
      <c r="Q12" s="5"/>
      <c r="R12" s="5"/>
    </row>
    <row r="13" spans="1:16" ht="15.75">
      <c r="A13" s="3"/>
      <c r="I13" t="s">
        <v>35</v>
      </c>
      <c r="J13" t="s">
        <v>36</v>
      </c>
      <c r="K13" t="s">
        <v>38</v>
      </c>
      <c r="L13" t="s">
        <v>39</v>
      </c>
      <c r="M13" t="s">
        <v>40</v>
      </c>
      <c r="N13" t="s">
        <v>0</v>
      </c>
      <c r="O13" t="s">
        <v>1</v>
      </c>
      <c r="P13" t="s">
        <v>2</v>
      </c>
    </row>
    <row r="14" spans="2:16" ht="15">
      <c r="B14" t="s">
        <v>32</v>
      </c>
      <c r="E14">
        <f>COUNTA(Main!$D$9:$U$9)</f>
        <v>12</v>
      </c>
      <c r="H14">
        <v>0</v>
      </c>
      <c r="I14">
        <f>FLOOR(H14/$E$15,1)+1</f>
        <v>1</v>
      </c>
      <c r="J14">
        <f>MOD(H14,$E$14)+1</f>
        <v>1</v>
      </c>
      <c r="K14">
        <f aca="true" ca="1" t="shared" si="0" ref="K14:K77">IF(AND(I14&lt;=$E$15,ISNUMBER(OFFSET(premiums,I14,J14))),1,0)</f>
        <v>1</v>
      </c>
      <c r="L14">
        <f>SUM($K$14:K14)</f>
        <v>1</v>
      </c>
      <c r="M14">
        <f aca="true" t="shared" si="1" ref="M14:M77">IF(K14=1,L14,"")</f>
        <v>1</v>
      </c>
      <c r="N14">
        <f aca="true" ca="1" t="shared" si="2" ref="N14:N77">OFFSET(prem_origins,I14,0)</f>
        <v>1995</v>
      </c>
      <c r="O14">
        <f aca="true" ca="1" t="shared" si="3" ref="O14:O77">OFFSET(premiums,0,J14)</f>
        <v>3</v>
      </c>
      <c r="P14">
        <f aca="true" ca="1" t="shared" si="4" ref="P14:P77">OFFSET(premiums,I14,J14)</f>
        <v>44</v>
      </c>
    </row>
    <row r="15" spans="2:16" ht="15">
      <c r="B15" t="s">
        <v>33</v>
      </c>
      <c r="E15">
        <f>COUNTA(Main!$B$10:$B$24)</f>
        <v>12</v>
      </c>
      <c r="H15">
        <f>H14+1</f>
        <v>1</v>
      </c>
      <c r="I15">
        <f aca="true" t="shared" si="5" ref="I15:I78">FLOOR(H15/$E$15,1)+1</f>
        <v>1</v>
      </c>
      <c r="J15">
        <f aca="true" t="shared" si="6" ref="J15:J78">MOD(H15,$E$14)+1</f>
        <v>2</v>
      </c>
      <c r="K15">
        <f ca="1" t="shared" si="0"/>
        <v>1</v>
      </c>
      <c r="L15">
        <f>SUM($K$14:K15)</f>
        <v>2</v>
      </c>
      <c r="M15">
        <f t="shared" si="1"/>
        <v>2</v>
      </c>
      <c r="N15">
        <f ca="1" t="shared" si="2"/>
        <v>1995</v>
      </c>
      <c r="O15">
        <f ca="1" t="shared" si="3"/>
        <v>15</v>
      </c>
      <c r="P15">
        <f ca="1" t="shared" si="4"/>
        <v>1331</v>
      </c>
    </row>
    <row r="16" spans="2:16" ht="15">
      <c r="B16" t="s">
        <v>37</v>
      </c>
      <c r="E16">
        <f>E14*E15</f>
        <v>144</v>
      </c>
      <c r="H16">
        <f aca="true" t="shared" si="7" ref="H16:H79">H15+1</f>
        <v>2</v>
      </c>
      <c r="I16">
        <f t="shared" si="5"/>
        <v>1</v>
      </c>
      <c r="J16">
        <f t="shared" si="6"/>
        <v>3</v>
      </c>
      <c r="K16">
        <f ca="1" t="shared" si="0"/>
        <v>1</v>
      </c>
      <c r="L16">
        <f>SUM($K$14:K16)</f>
        <v>3</v>
      </c>
      <c r="M16">
        <f t="shared" si="1"/>
        <v>3</v>
      </c>
      <c r="N16">
        <f ca="1" t="shared" si="2"/>
        <v>1995</v>
      </c>
      <c r="O16">
        <f ca="1" t="shared" si="3"/>
        <v>27</v>
      </c>
      <c r="P16">
        <f ca="1" t="shared" si="4"/>
        <v>3319</v>
      </c>
    </row>
    <row r="17" spans="8:16" ht="15">
      <c r="H17">
        <f t="shared" si="7"/>
        <v>3</v>
      </c>
      <c r="I17">
        <f t="shared" si="5"/>
        <v>1</v>
      </c>
      <c r="J17">
        <f t="shared" si="6"/>
        <v>4</v>
      </c>
      <c r="K17">
        <f ca="1" t="shared" si="0"/>
        <v>1</v>
      </c>
      <c r="L17">
        <f>SUM($K$14:K17)</f>
        <v>4</v>
      </c>
      <c r="M17">
        <f t="shared" si="1"/>
        <v>4</v>
      </c>
      <c r="N17">
        <f ca="1" t="shared" si="2"/>
        <v>1995</v>
      </c>
      <c r="O17">
        <f ca="1" t="shared" si="3"/>
        <v>39</v>
      </c>
      <c r="P17">
        <f ca="1" t="shared" si="4"/>
        <v>4020</v>
      </c>
    </row>
    <row r="18" spans="8:16" ht="15">
      <c r="H18">
        <f t="shared" si="7"/>
        <v>4</v>
      </c>
      <c r="I18">
        <f t="shared" si="5"/>
        <v>1</v>
      </c>
      <c r="J18">
        <f t="shared" si="6"/>
        <v>5</v>
      </c>
      <c r="K18">
        <f ca="1" t="shared" si="0"/>
        <v>1</v>
      </c>
      <c r="L18">
        <f>SUM($K$14:K18)</f>
        <v>5</v>
      </c>
      <c r="M18">
        <f t="shared" si="1"/>
        <v>5</v>
      </c>
      <c r="N18">
        <f ca="1" t="shared" si="2"/>
        <v>1995</v>
      </c>
      <c r="O18">
        <f ca="1" t="shared" si="3"/>
        <v>51</v>
      </c>
      <c r="P18">
        <f ca="1" t="shared" si="4"/>
        <v>4232</v>
      </c>
    </row>
    <row r="19" spans="8:16" ht="15">
      <c r="H19">
        <f t="shared" si="7"/>
        <v>5</v>
      </c>
      <c r="I19">
        <f t="shared" si="5"/>
        <v>1</v>
      </c>
      <c r="J19">
        <f t="shared" si="6"/>
        <v>6</v>
      </c>
      <c r="K19">
        <f ca="1" t="shared" si="0"/>
        <v>1</v>
      </c>
      <c r="L19">
        <f>SUM($K$14:K19)</f>
        <v>6</v>
      </c>
      <c r="M19">
        <f t="shared" si="1"/>
        <v>6</v>
      </c>
      <c r="N19">
        <f ca="1" t="shared" si="2"/>
        <v>1995</v>
      </c>
      <c r="O19">
        <f ca="1" t="shared" si="3"/>
        <v>63</v>
      </c>
      <c r="P19">
        <f ca="1" t="shared" si="4"/>
        <v>4252</v>
      </c>
    </row>
    <row r="20" spans="8:16" ht="15">
      <c r="H20">
        <f t="shared" si="7"/>
        <v>6</v>
      </c>
      <c r="I20">
        <f t="shared" si="5"/>
        <v>1</v>
      </c>
      <c r="J20">
        <f t="shared" si="6"/>
        <v>7</v>
      </c>
      <c r="K20">
        <f ca="1" t="shared" si="0"/>
        <v>1</v>
      </c>
      <c r="L20">
        <f>SUM($K$14:K20)</f>
        <v>7</v>
      </c>
      <c r="M20">
        <f t="shared" si="1"/>
        <v>7</v>
      </c>
      <c r="N20">
        <f ca="1" t="shared" si="2"/>
        <v>1995</v>
      </c>
      <c r="O20">
        <f ca="1" t="shared" si="3"/>
        <v>75</v>
      </c>
      <c r="P20">
        <f ca="1" t="shared" si="4"/>
        <v>4334</v>
      </c>
    </row>
    <row r="21" spans="8:16" ht="15">
      <c r="H21">
        <f t="shared" si="7"/>
        <v>7</v>
      </c>
      <c r="I21">
        <f t="shared" si="5"/>
        <v>1</v>
      </c>
      <c r="J21">
        <f t="shared" si="6"/>
        <v>8</v>
      </c>
      <c r="K21">
        <f ca="1" t="shared" si="0"/>
        <v>1</v>
      </c>
      <c r="L21">
        <f>SUM($K$14:K21)</f>
        <v>8</v>
      </c>
      <c r="M21">
        <f t="shared" si="1"/>
        <v>8</v>
      </c>
      <c r="N21">
        <f ca="1" t="shared" si="2"/>
        <v>1995</v>
      </c>
      <c r="O21">
        <f ca="1" t="shared" si="3"/>
        <v>87</v>
      </c>
      <c r="P21">
        <f ca="1" t="shared" si="4"/>
        <v>4369</v>
      </c>
    </row>
    <row r="22" spans="8:16" ht="15">
      <c r="H22">
        <f t="shared" si="7"/>
        <v>8</v>
      </c>
      <c r="I22">
        <f t="shared" si="5"/>
        <v>1</v>
      </c>
      <c r="J22">
        <f t="shared" si="6"/>
        <v>9</v>
      </c>
      <c r="K22">
        <f ca="1" t="shared" si="0"/>
        <v>1</v>
      </c>
      <c r="L22">
        <f>SUM($K$14:K22)</f>
        <v>9</v>
      </c>
      <c r="M22">
        <f t="shared" si="1"/>
        <v>9</v>
      </c>
      <c r="N22">
        <f ca="1" t="shared" si="2"/>
        <v>1995</v>
      </c>
      <c r="O22">
        <f ca="1" t="shared" si="3"/>
        <v>99</v>
      </c>
      <c r="P22">
        <f ca="1" t="shared" si="4"/>
        <v>4386</v>
      </c>
    </row>
    <row r="23" spans="8:16" ht="15">
      <c r="H23">
        <f t="shared" si="7"/>
        <v>9</v>
      </c>
      <c r="I23">
        <f t="shared" si="5"/>
        <v>1</v>
      </c>
      <c r="J23">
        <f t="shared" si="6"/>
        <v>10</v>
      </c>
      <c r="K23">
        <f ca="1" t="shared" si="0"/>
        <v>1</v>
      </c>
      <c r="L23">
        <f>SUM($K$14:K23)</f>
        <v>10</v>
      </c>
      <c r="M23">
        <f t="shared" si="1"/>
        <v>10</v>
      </c>
      <c r="N23">
        <f ca="1" t="shared" si="2"/>
        <v>1995</v>
      </c>
      <c r="O23">
        <f ca="1" t="shared" si="3"/>
        <v>111</v>
      </c>
      <c r="P23">
        <f ca="1" t="shared" si="4"/>
        <v>4395</v>
      </c>
    </row>
    <row r="24" spans="8:16" ht="15">
      <c r="H24">
        <f t="shared" si="7"/>
        <v>10</v>
      </c>
      <c r="I24">
        <f t="shared" si="5"/>
        <v>1</v>
      </c>
      <c r="J24">
        <f t="shared" si="6"/>
        <v>11</v>
      </c>
      <c r="K24">
        <f ca="1" t="shared" si="0"/>
        <v>1</v>
      </c>
      <c r="L24">
        <f>SUM($K$14:K24)</f>
        <v>11</v>
      </c>
      <c r="M24">
        <f t="shared" si="1"/>
        <v>11</v>
      </c>
      <c r="N24">
        <f ca="1" t="shared" si="2"/>
        <v>1995</v>
      </c>
      <c r="O24">
        <f ca="1" t="shared" si="3"/>
        <v>123</v>
      </c>
      <c r="P24">
        <f ca="1" t="shared" si="4"/>
        <v>4401</v>
      </c>
    </row>
    <row r="25" spans="8:16" ht="15">
      <c r="H25">
        <f t="shared" si="7"/>
        <v>11</v>
      </c>
      <c r="I25">
        <f t="shared" si="5"/>
        <v>1</v>
      </c>
      <c r="J25">
        <f t="shared" si="6"/>
        <v>12</v>
      </c>
      <c r="K25">
        <f ca="1" t="shared" si="0"/>
        <v>1</v>
      </c>
      <c r="L25">
        <f>SUM($K$14:K25)</f>
        <v>12</v>
      </c>
      <c r="M25">
        <f t="shared" si="1"/>
        <v>12</v>
      </c>
      <c r="N25">
        <f ca="1" t="shared" si="2"/>
        <v>1995</v>
      </c>
      <c r="O25">
        <f ca="1" t="shared" si="3"/>
        <v>135</v>
      </c>
      <c r="P25">
        <f ca="1" t="shared" si="4"/>
        <v>4399</v>
      </c>
    </row>
    <row r="26" spans="8:16" ht="15">
      <c r="H26">
        <f t="shared" si="7"/>
        <v>12</v>
      </c>
      <c r="I26">
        <f t="shared" si="5"/>
        <v>2</v>
      </c>
      <c r="J26">
        <f t="shared" si="6"/>
        <v>1</v>
      </c>
      <c r="K26">
        <f ca="1" t="shared" si="0"/>
        <v>1</v>
      </c>
      <c r="L26">
        <f>SUM($K$14:K26)</f>
        <v>13</v>
      </c>
      <c r="M26">
        <f t="shared" si="1"/>
        <v>13</v>
      </c>
      <c r="N26">
        <f ca="1" t="shared" si="2"/>
        <v>1996</v>
      </c>
      <c r="O26">
        <f ca="1" t="shared" si="3"/>
        <v>3</v>
      </c>
      <c r="P26">
        <f ca="1" t="shared" si="4"/>
        <v>42</v>
      </c>
    </row>
    <row r="27" spans="8:16" ht="15">
      <c r="H27">
        <f t="shared" si="7"/>
        <v>13</v>
      </c>
      <c r="I27">
        <f t="shared" si="5"/>
        <v>2</v>
      </c>
      <c r="J27">
        <f t="shared" si="6"/>
        <v>2</v>
      </c>
      <c r="K27">
        <f ca="1" t="shared" si="0"/>
        <v>1</v>
      </c>
      <c r="L27">
        <f>SUM($K$14:K27)</f>
        <v>14</v>
      </c>
      <c r="M27">
        <f t="shared" si="1"/>
        <v>14</v>
      </c>
      <c r="N27">
        <f ca="1" t="shared" si="2"/>
        <v>1996</v>
      </c>
      <c r="O27">
        <f ca="1" t="shared" si="3"/>
        <v>15</v>
      </c>
      <c r="P27">
        <f ca="1" t="shared" si="4"/>
        <v>1244</v>
      </c>
    </row>
    <row r="28" spans="8:16" ht="15">
      <c r="H28">
        <f t="shared" si="7"/>
        <v>14</v>
      </c>
      <c r="I28">
        <f t="shared" si="5"/>
        <v>2</v>
      </c>
      <c r="J28">
        <f t="shared" si="6"/>
        <v>3</v>
      </c>
      <c r="K28">
        <f ca="1" t="shared" si="0"/>
        <v>1</v>
      </c>
      <c r="L28">
        <f>SUM($K$14:K28)</f>
        <v>15</v>
      </c>
      <c r="M28">
        <f t="shared" si="1"/>
        <v>15</v>
      </c>
      <c r="N28">
        <f ca="1" t="shared" si="2"/>
        <v>1996</v>
      </c>
      <c r="O28">
        <f ca="1" t="shared" si="3"/>
        <v>27</v>
      </c>
      <c r="P28">
        <f ca="1" t="shared" si="4"/>
        <v>3508</v>
      </c>
    </row>
    <row r="29" spans="8:16" ht="15">
      <c r="H29">
        <f t="shared" si="7"/>
        <v>15</v>
      </c>
      <c r="I29">
        <f t="shared" si="5"/>
        <v>2</v>
      </c>
      <c r="J29">
        <f t="shared" si="6"/>
        <v>4</v>
      </c>
      <c r="K29">
        <f ca="1" t="shared" si="0"/>
        <v>1</v>
      </c>
      <c r="L29">
        <f>SUM($K$14:K29)</f>
        <v>16</v>
      </c>
      <c r="M29">
        <f t="shared" si="1"/>
        <v>16</v>
      </c>
      <c r="N29">
        <f ca="1" t="shared" si="2"/>
        <v>1996</v>
      </c>
      <c r="O29">
        <f ca="1" t="shared" si="3"/>
        <v>39</v>
      </c>
      <c r="P29">
        <f ca="1" t="shared" si="4"/>
        <v>4603</v>
      </c>
    </row>
    <row r="30" spans="8:16" ht="15">
      <c r="H30">
        <f t="shared" si="7"/>
        <v>16</v>
      </c>
      <c r="I30">
        <f t="shared" si="5"/>
        <v>2</v>
      </c>
      <c r="J30">
        <f t="shared" si="6"/>
        <v>5</v>
      </c>
      <c r="K30">
        <f ca="1" t="shared" si="0"/>
        <v>1</v>
      </c>
      <c r="L30">
        <f>SUM($K$14:K30)</f>
        <v>17</v>
      </c>
      <c r="M30">
        <f t="shared" si="1"/>
        <v>17</v>
      </c>
      <c r="N30">
        <f ca="1" t="shared" si="2"/>
        <v>1996</v>
      </c>
      <c r="O30">
        <f ca="1" t="shared" si="3"/>
        <v>51</v>
      </c>
      <c r="P30">
        <f ca="1" t="shared" si="4"/>
        <v>4842</v>
      </c>
    </row>
    <row r="31" spans="8:16" ht="15">
      <c r="H31">
        <f t="shared" si="7"/>
        <v>17</v>
      </c>
      <c r="I31">
        <f t="shared" si="5"/>
        <v>2</v>
      </c>
      <c r="J31">
        <f t="shared" si="6"/>
        <v>6</v>
      </c>
      <c r="K31">
        <f ca="1" t="shared" si="0"/>
        <v>1</v>
      </c>
      <c r="L31">
        <f>SUM($K$14:K31)</f>
        <v>18</v>
      </c>
      <c r="M31">
        <f t="shared" si="1"/>
        <v>18</v>
      </c>
      <c r="N31">
        <f ca="1" t="shared" si="2"/>
        <v>1996</v>
      </c>
      <c r="O31">
        <f ca="1" t="shared" si="3"/>
        <v>63</v>
      </c>
      <c r="P31">
        <f ca="1" t="shared" si="4"/>
        <v>4970</v>
      </c>
    </row>
    <row r="32" spans="8:16" ht="15">
      <c r="H32">
        <f t="shared" si="7"/>
        <v>18</v>
      </c>
      <c r="I32">
        <f t="shared" si="5"/>
        <v>2</v>
      </c>
      <c r="J32">
        <f t="shared" si="6"/>
        <v>7</v>
      </c>
      <c r="K32">
        <f ca="1" t="shared" si="0"/>
        <v>1</v>
      </c>
      <c r="L32">
        <f>SUM($K$14:K32)</f>
        <v>19</v>
      </c>
      <c r="M32">
        <f t="shared" si="1"/>
        <v>19</v>
      </c>
      <c r="N32">
        <f ca="1" t="shared" si="2"/>
        <v>1996</v>
      </c>
      <c r="O32">
        <f ca="1" t="shared" si="3"/>
        <v>75</v>
      </c>
      <c r="P32">
        <f ca="1" t="shared" si="4"/>
        <v>5059</v>
      </c>
    </row>
    <row r="33" spans="8:16" ht="15">
      <c r="H33">
        <f t="shared" si="7"/>
        <v>19</v>
      </c>
      <c r="I33">
        <f t="shared" si="5"/>
        <v>2</v>
      </c>
      <c r="J33">
        <f t="shared" si="6"/>
        <v>8</v>
      </c>
      <c r="K33">
        <f ca="1" t="shared" si="0"/>
        <v>1</v>
      </c>
      <c r="L33">
        <f>SUM($K$14:K33)</f>
        <v>20</v>
      </c>
      <c r="M33">
        <f t="shared" si="1"/>
        <v>20</v>
      </c>
      <c r="N33">
        <f ca="1" t="shared" si="2"/>
        <v>1996</v>
      </c>
      <c r="O33">
        <f ca="1" t="shared" si="3"/>
        <v>87</v>
      </c>
      <c r="P33">
        <f ca="1" t="shared" si="4"/>
        <v>5083</v>
      </c>
    </row>
    <row r="34" spans="8:16" ht="15">
      <c r="H34">
        <f t="shared" si="7"/>
        <v>20</v>
      </c>
      <c r="I34">
        <f t="shared" si="5"/>
        <v>2</v>
      </c>
      <c r="J34">
        <f t="shared" si="6"/>
        <v>9</v>
      </c>
      <c r="K34">
        <f ca="1" t="shared" si="0"/>
        <v>1</v>
      </c>
      <c r="L34">
        <f>SUM($K$14:K34)</f>
        <v>21</v>
      </c>
      <c r="M34">
        <f t="shared" si="1"/>
        <v>21</v>
      </c>
      <c r="N34">
        <f ca="1" t="shared" si="2"/>
        <v>1996</v>
      </c>
      <c r="O34">
        <f ca="1" t="shared" si="3"/>
        <v>99</v>
      </c>
      <c r="P34">
        <f ca="1" t="shared" si="4"/>
        <v>5155</v>
      </c>
    </row>
    <row r="35" spans="8:16" ht="15">
      <c r="H35">
        <f t="shared" si="7"/>
        <v>21</v>
      </c>
      <c r="I35">
        <f t="shared" si="5"/>
        <v>2</v>
      </c>
      <c r="J35">
        <f t="shared" si="6"/>
        <v>10</v>
      </c>
      <c r="K35">
        <f ca="1" t="shared" si="0"/>
        <v>1</v>
      </c>
      <c r="L35">
        <f>SUM($K$14:K35)</f>
        <v>22</v>
      </c>
      <c r="M35">
        <f t="shared" si="1"/>
        <v>22</v>
      </c>
      <c r="N35">
        <f ca="1" t="shared" si="2"/>
        <v>1996</v>
      </c>
      <c r="O35">
        <f ca="1" t="shared" si="3"/>
        <v>111</v>
      </c>
      <c r="P35">
        <f ca="1" t="shared" si="4"/>
        <v>5205</v>
      </c>
    </row>
    <row r="36" spans="8:16" ht="15">
      <c r="H36">
        <f t="shared" si="7"/>
        <v>22</v>
      </c>
      <c r="I36">
        <f t="shared" si="5"/>
        <v>2</v>
      </c>
      <c r="J36">
        <f t="shared" si="6"/>
        <v>11</v>
      </c>
      <c r="K36">
        <f ca="1" t="shared" si="0"/>
        <v>1</v>
      </c>
      <c r="L36">
        <f>SUM($K$14:K36)</f>
        <v>23</v>
      </c>
      <c r="M36">
        <f t="shared" si="1"/>
        <v>23</v>
      </c>
      <c r="N36">
        <f ca="1" t="shared" si="2"/>
        <v>1996</v>
      </c>
      <c r="O36">
        <f ca="1" t="shared" si="3"/>
        <v>123</v>
      </c>
      <c r="P36">
        <f ca="1" t="shared" si="4"/>
        <v>5205</v>
      </c>
    </row>
    <row r="37" spans="8:16" ht="15">
      <c r="H37">
        <f t="shared" si="7"/>
        <v>23</v>
      </c>
      <c r="I37">
        <f t="shared" si="5"/>
        <v>2</v>
      </c>
      <c r="J37">
        <f t="shared" si="6"/>
        <v>12</v>
      </c>
      <c r="K37">
        <f ca="1" t="shared" si="0"/>
        <v>0</v>
      </c>
      <c r="L37">
        <f>SUM($K$14:K37)</f>
        <v>23</v>
      </c>
      <c r="M37">
        <f t="shared" si="1"/>
      </c>
      <c r="N37">
        <f ca="1" t="shared" si="2"/>
        <v>1996</v>
      </c>
      <c r="O37">
        <f ca="1" t="shared" si="3"/>
        <v>135</v>
      </c>
      <c r="P37">
        <f ca="1" t="shared" si="4"/>
        <v>0</v>
      </c>
    </row>
    <row r="38" spans="8:16" ht="15">
      <c r="H38">
        <f t="shared" si="7"/>
        <v>24</v>
      </c>
      <c r="I38">
        <f t="shared" si="5"/>
        <v>3</v>
      </c>
      <c r="J38">
        <f t="shared" si="6"/>
        <v>1</v>
      </c>
      <c r="K38">
        <f ca="1" t="shared" si="0"/>
        <v>1</v>
      </c>
      <c r="L38">
        <f>SUM($K$14:K38)</f>
        <v>24</v>
      </c>
      <c r="M38">
        <f t="shared" si="1"/>
        <v>24</v>
      </c>
      <c r="N38">
        <f ca="1" t="shared" si="2"/>
        <v>1997</v>
      </c>
      <c r="O38">
        <f ca="1" t="shared" si="3"/>
        <v>3</v>
      </c>
      <c r="P38">
        <f ca="1" t="shared" si="4"/>
        <v>17</v>
      </c>
    </row>
    <row r="39" spans="8:16" ht="15">
      <c r="H39">
        <f t="shared" si="7"/>
        <v>25</v>
      </c>
      <c r="I39">
        <f t="shared" si="5"/>
        <v>3</v>
      </c>
      <c r="J39">
        <f t="shared" si="6"/>
        <v>2</v>
      </c>
      <c r="K39">
        <f ca="1" t="shared" si="0"/>
        <v>1</v>
      </c>
      <c r="L39">
        <f>SUM($K$14:K39)</f>
        <v>25</v>
      </c>
      <c r="M39">
        <f t="shared" si="1"/>
        <v>25</v>
      </c>
      <c r="N39">
        <f ca="1" t="shared" si="2"/>
        <v>1997</v>
      </c>
      <c r="O39">
        <f ca="1" t="shared" si="3"/>
        <v>15</v>
      </c>
      <c r="P39">
        <f ca="1" t="shared" si="4"/>
        <v>1088</v>
      </c>
    </row>
    <row r="40" spans="8:16" ht="15">
      <c r="H40">
        <f t="shared" si="7"/>
        <v>26</v>
      </c>
      <c r="I40">
        <f t="shared" si="5"/>
        <v>3</v>
      </c>
      <c r="J40">
        <f t="shared" si="6"/>
        <v>3</v>
      </c>
      <c r="K40">
        <f ca="1" t="shared" si="0"/>
        <v>1</v>
      </c>
      <c r="L40">
        <f>SUM($K$14:K40)</f>
        <v>26</v>
      </c>
      <c r="M40">
        <f t="shared" si="1"/>
        <v>26</v>
      </c>
      <c r="N40">
        <f ca="1" t="shared" si="2"/>
        <v>1997</v>
      </c>
      <c r="O40">
        <f ca="1" t="shared" si="3"/>
        <v>27</v>
      </c>
      <c r="P40">
        <f ca="1" t="shared" si="4"/>
        <v>3438</v>
      </c>
    </row>
    <row r="41" spans="8:16" ht="15">
      <c r="H41">
        <f t="shared" si="7"/>
        <v>27</v>
      </c>
      <c r="I41">
        <f t="shared" si="5"/>
        <v>3</v>
      </c>
      <c r="J41">
        <f t="shared" si="6"/>
        <v>4</v>
      </c>
      <c r="K41">
        <f ca="1" t="shared" si="0"/>
        <v>1</v>
      </c>
      <c r="L41">
        <f>SUM($K$14:K41)</f>
        <v>27</v>
      </c>
      <c r="M41">
        <f t="shared" si="1"/>
        <v>27</v>
      </c>
      <c r="N41">
        <f ca="1" t="shared" si="2"/>
        <v>1997</v>
      </c>
      <c r="O41">
        <f ca="1" t="shared" si="3"/>
        <v>39</v>
      </c>
      <c r="P41">
        <f ca="1" t="shared" si="4"/>
        <v>4169</v>
      </c>
    </row>
    <row r="42" spans="8:16" ht="15">
      <c r="H42">
        <f t="shared" si="7"/>
        <v>28</v>
      </c>
      <c r="I42">
        <f t="shared" si="5"/>
        <v>3</v>
      </c>
      <c r="J42">
        <f t="shared" si="6"/>
        <v>5</v>
      </c>
      <c r="K42">
        <f ca="1" t="shared" si="0"/>
        <v>1</v>
      </c>
      <c r="L42">
        <f>SUM($K$14:K42)</f>
        <v>28</v>
      </c>
      <c r="M42">
        <f t="shared" si="1"/>
        <v>28</v>
      </c>
      <c r="N42">
        <f ca="1" t="shared" si="2"/>
        <v>1997</v>
      </c>
      <c r="O42">
        <f ca="1" t="shared" si="3"/>
        <v>51</v>
      </c>
      <c r="P42">
        <f ca="1" t="shared" si="4"/>
        <v>4371</v>
      </c>
    </row>
    <row r="43" spans="8:16" ht="15">
      <c r="H43">
        <f t="shared" si="7"/>
        <v>29</v>
      </c>
      <c r="I43">
        <f t="shared" si="5"/>
        <v>3</v>
      </c>
      <c r="J43">
        <f t="shared" si="6"/>
        <v>6</v>
      </c>
      <c r="K43">
        <f ca="1" t="shared" si="0"/>
        <v>1</v>
      </c>
      <c r="L43">
        <f>SUM($K$14:K43)</f>
        <v>29</v>
      </c>
      <c r="M43">
        <f t="shared" si="1"/>
        <v>29</v>
      </c>
      <c r="N43">
        <f ca="1" t="shared" si="2"/>
        <v>1997</v>
      </c>
      <c r="O43">
        <f ca="1" t="shared" si="3"/>
        <v>63</v>
      </c>
      <c r="P43">
        <f ca="1" t="shared" si="4"/>
        <v>4482</v>
      </c>
    </row>
    <row r="44" spans="8:16" ht="15">
      <c r="H44">
        <f t="shared" si="7"/>
        <v>30</v>
      </c>
      <c r="I44">
        <f t="shared" si="5"/>
        <v>3</v>
      </c>
      <c r="J44">
        <f t="shared" si="6"/>
        <v>7</v>
      </c>
      <c r="K44">
        <f ca="1" t="shared" si="0"/>
        <v>1</v>
      </c>
      <c r="L44">
        <f>SUM($K$14:K44)</f>
        <v>30</v>
      </c>
      <c r="M44">
        <f t="shared" si="1"/>
        <v>30</v>
      </c>
      <c r="N44">
        <f ca="1" t="shared" si="2"/>
        <v>1997</v>
      </c>
      <c r="O44">
        <f ca="1" t="shared" si="3"/>
        <v>75</v>
      </c>
      <c r="P44">
        <f ca="1" t="shared" si="4"/>
        <v>4626</v>
      </c>
    </row>
    <row r="45" spans="8:16" ht="15">
      <c r="H45">
        <f t="shared" si="7"/>
        <v>31</v>
      </c>
      <c r="I45">
        <f t="shared" si="5"/>
        <v>3</v>
      </c>
      <c r="J45">
        <f t="shared" si="6"/>
        <v>8</v>
      </c>
      <c r="K45">
        <f ca="1" t="shared" si="0"/>
        <v>1</v>
      </c>
      <c r="L45">
        <f>SUM($K$14:K45)</f>
        <v>31</v>
      </c>
      <c r="M45">
        <f t="shared" si="1"/>
        <v>31</v>
      </c>
      <c r="N45">
        <f ca="1" t="shared" si="2"/>
        <v>1997</v>
      </c>
      <c r="O45">
        <f ca="1" t="shared" si="3"/>
        <v>87</v>
      </c>
      <c r="P45">
        <f ca="1" t="shared" si="4"/>
        <v>4734</v>
      </c>
    </row>
    <row r="46" spans="8:16" ht="15">
      <c r="H46">
        <f t="shared" si="7"/>
        <v>32</v>
      </c>
      <c r="I46">
        <f t="shared" si="5"/>
        <v>3</v>
      </c>
      <c r="J46">
        <f t="shared" si="6"/>
        <v>9</v>
      </c>
      <c r="K46">
        <f ca="1" t="shared" si="0"/>
        <v>1</v>
      </c>
      <c r="L46">
        <f>SUM($K$14:K46)</f>
        <v>32</v>
      </c>
      <c r="M46">
        <f t="shared" si="1"/>
        <v>32</v>
      </c>
      <c r="N46">
        <f ca="1" t="shared" si="2"/>
        <v>1997</v>
      </c>
      <c r="O46">
        <f ca="1" t="shared" si="3"/>
        <v>99</v>
      </c>
      <c r="P46">
        <f ca="1" t="shared" si="4"/>
        <v>4794</v>
      </c>
    </row>
    <row r="47" spans="8:16" ht="15">
      <c r="H47">
        <f t="shared" si="7"/>
        <v>33</v>
      </c>
      <c r="I47">
        <f t="shared" si="5"/>
        <v>3</v>
      </c>
      <c r="J47">
        <f t="shared" si="6"/>
        <v>10</v>
      </c>
      <c r="K47">
        <f ca="1" t="shared" si="0"/>
        <v>1</v>
      </c>
      <c r="L47">
        <f>SUM($K$14:K47)</f>
        <v>33</v>
      </c>
      <c r="M47">
        <f t="shared" si="1"/>
        <v>33</v>
      </c>
      <c r="N47">
        <f ca="1" t="shared" si="2"/>
        <v>1997</v>
      </c>
      <c r="O47">
        <f ca="1" t="shared" si="3"/>
        <v>111</v>
      </c>
      <c r="P47">
        <f ca="1" t="shared" si="4"/>
        <v>4804</v>
      </c>
    </row>
    <row r="48" spans="8:16" ht="15">
      <c r="H48">
        <f t="shared" si="7"/>
        <v>34</v>
      </c>
      <c r="I48">
        <f t="shared" si="5"/>
        <v>3</v>
      </c>
      <c r="J48">
        <f t="shared" si="6"/>
        <v>11</v>
      </c>
      <c r="K48">
        <f ca="1" t="shared" si="0"/>
        <v>0</v>
      </c>
      <c r="L48">
        <f>SUM($K$14:K48)</f>
        <v>33</v>
      </c>
      <c r="M48">
        <f t="shared" si="1"/>
      </c>
      <c r="N48">
        <f ca="1" t="shared" si="2"/>
        <v>1997</v>
      </c>
      <c r="O48">
        <f ca="1" t="shared" si="3"/>
        <v>123</v>
      </c>
      <c r="P48">
        <f ca="1" t="shared" si="4"/>
        <v>0</v>
      </c>
    </row>
    <row r="49" spans="8:16" ht="15">
      <c r="H49">
        <f t="shared" si="7"/>
        <v>35</v>
      </c>
      <c r="I49">
        <f t="shared" si="5"/>
        <v>3</v>
      </c>
      <c r="J49">
        <f t="shared" si="6"/>
        <v>12</v>
      </c>
      <c r="K49">
        <f ca="1" t="shared" si="0"/>
        <v>0</v>
      </c>
      <c r="L49">
        <f>SUM($K$14:K49)</f>
        <v>33</v>
      </c>
      <c r="M49">
        <f t="shared" si="1"/>
      </c>
      <c r="N49">
        <f ca="1" t="shared" si="2"/>
        <v>1997</v>
      </c>
      <c r="O49">
        <f ca="1" t="shared" si="3"/>
        <v>135</v>
      </c>
      <c r="P49">
        <f ca="1" t="shared" si="4"/>
        <v>0</v>
      </c>
    </row>
    <row r="50" spans="8:16" ht="15">
      <c r="H50">
        <f t="shared" si="7"/>
        <v>36</v>
      </c>
      <c r="I50">
        <f t="shared" si="5"/>
        <v>4</v>
      </c>
      <c r="J50">
        <f t="shared" si="6"/>
        <v>1</v>
      </c>
      <c r="K50">
        <f ca="1" t="shared" si="0"/>
        <v>1</v>
      </c>
      <c r="L50">
        <f>SUM($K$14:K50)</f>
        <v>34</v>
      </c>
      <c r="M50">
        <f t="shared" si="1"/>
        <v>34</v>
      </c>
      <c r="N50">
        <f ca="1" t="shared" si="2"/>
        <v>1998</v>
      </c>
      <c r="O50">
        <f ca="1" t="shared" si="3"/>
        <v>3</v>
      </c>
      <c r="P50">
        <f ca="1" t="shared" si="4"/>
        <v>10</v>
      </c>
    </row>
    <row r="51" spans="8:16" ht="15">
      <c r="H51">
        <f t="shared" si="7"/>
        <v>37</v>
      </c>
      <c r="I51">
        <f t="shared" si="5"/>
        <v>4</v>
      </c>
      <c r="J51">
        <f t="shared" si="6"/>
        <v>2</v>
      </c>
      <c r="K51">
        <f ca="1" t="shared" si="0"/>
        <v>1</v>
      </c>
      <c r="L51">
        <f>SUM($K$14:K51)</f>
        <v>35</v>
      </c>
      <c r="M51">
        <f t="shared" si="1"/>
        <v>35</v>
      </c>
      <c r="N51">
        <f ca="1" t="shared" si="2"/>
        <v>1998</v>
      </c>
      <c r="O51">
        <f ca="1" t="shared" si="3"/>
        <v>15</v>
      </c>
      <c r="P51">
        <f ca="1" t="shared" si="4"/>
        <v>781</v>
      </c>
    </row>
    <row r="52" spans="8:16" ht="15">
      <c r="H52">
        <f t="shared" si="7"/>
        <v>38</v>
      </c>
      <c r="I52">
        <f t="shared" si="5"/>
        <v>4</v>
      </c>
      <c r="J52">
        <f t="shared" si="6"/>
        <v>3</v>
      </c>
      <c r="K52">
        <f ca="1" t="shared" si="0"/>
        <v>1</v>
      </c>
      <c r="L52">
        <f>SUM($K$14:K52)</f>
        <v>36</v>
      </c>
      <c r="M52">
        <f t="shared" si="1"/>
        <v>36</v>
      </c>
      <c r="N52">
        <f ca="1" t="shared" si="2"/>
        <v>1998</v>
      </c>
      <c r="O52">
        <f ca="1" t="shared" si="3"/>
        <v>27</v>
      </c>
      <c r="P52">
        <f ca="1" t="shared" si="4"/>
        <v>3135</v>
      </c>
    </row>
    <row r="53" spans="8:16" ht="15">
      <c r="H53">
        <f t="shared" si="7"/>
        <v>39</v>
      </c>
      <c r="I53">
        <f t="shared" si="5"/>
        <v>4</v>
      </c>
      <c r="J53">
        <f t="shared" si="6"/>
        <v>4</v>
      </c>
      <c r="K53">
        <f ca="1" t="shared" si="0"/>
        <v>1</v>
      </c>
      <c r="L53">
        <f>SUM($K$14:K53)</f>
        <v>37</v>
      </c>
      <c r="M53">
        <f t="shared" si="1"/>
        <v>37</v>
      </c>
      <c r="N53">
        <f ca="1" t="shared" si="2"/>
        <v>1998</v>
      </c>
      <c r="O53">
        <f ca="1" t="shared" si="3"/>
        <v>39</v>
      </c>
      <c r="P53">
        <f ca="1" t="shared" si="4"/>
        <v>4085</v>
      </c>
    </row>
    <row r="54" spans="8:16" ht="15">
      <c r="H54">
        <f t="shared" si="7"/>
        <v>40</v>
      </c>
      <c r="I54">
        <f t="shared" si="5"/>
        <v>4</v>
      </c>
      <c r="J54">
        <f t="shared" si="6"/>
        <v>5</v>
      </c>
      <c r="K54">
        <f ca="1" t="shared" si="0"/>
        <v>1</v>
      </c>
      <c r="L54">
        <f>SUM($K$14:K54)</f>
        <v>38</v>
      </c>
      <c r="M54">
        <f t="shared" si="1"/>
        <v>38</v>
      </c>
      <c r="N54">
        <f ca="1" t="shared" si="2"/>
        <v>1998</v>
      </c>
      <c r="O54">
        <f ca="1" t="shared" si="3"/>
        <v>51</v>
      </c>
      <c r="P54">
        <f ca="1" t="shared" si="4"/>
        <v>4442</v>
      </c>
    </row>
    <row r="55" spans="8:16" ht="15">
      <c r="H55">
        <f t="shared" si="7"/>
        <v>41</v>
      </c>
      <c r="I55">
        <f t="shared" si="5"/>
        <v>4</v>
      </c>
      <c r="J55">
        <f t="shared" si="6"/>
        <v>6</v>
      </c>
      <c r="K55">
        <f ca="1" t="shared" si="0"/>
        <v>1</v>
      </c>
      <c r="L55">
        <f>SUM($K$14:K55)</f>
        <v>39</v>
      </c>
      <c r="M55">
        <f t="shared" si="1"/>
        <v>39</v>
      </c>
      <c r="N55">
        <f ca="1" t="shared" si="2"/>
        <v>1998</v>
      </c>
      <c r="O55">
        <f ca="1" t="shared" si="3"/>
        <v>63</v>
      </c>
      <c r="P55">
        <f ca="1" t="shared" si="4"/>
        <v>4777</v>
      </c>
    </row>
    <row r="56" spans="8:16" ht="15">
      <c r="H56">
        <f t="shared" si="7"/>
        <v>42</v>
      </c>
      <c r="I56">
        <f t="shared" si="5"/>
        <v>4</v>
      </c>
      <c r="J56">
        <f t="shared" si="6"/>
        <v>7</v>
      </c>
      <c r="K56">
        <f ca="1" t="shared" si="0"/>
        <v>1</v>
      </c>
      <c r="L56">
        <f>SUM($K$14:K56)</f>
        <v>40</v>
      </c>
      <c r="M56">
        <f t="shared" si="1"/>
        <v>40</v>
      </c>
      <c r="N56">
        <f ca="1" t="shared" si="2"/>
        <v>1998</v>
      </c>
      <c r="O56">
        <f ca="1" t="shared" si="3"/>
        <v>75</v>
      </c>
      <c r="P56">
        <f ca="1" t="shared" si="4"/>
        <v>4914</v>
      </c>
    </row>
    <row r="57" spans="8:16" ht="15">
      <c r="H57">
        <f t="shared" si="7"/>
        <v>43</v>
      </c>
      <c r="I57">
        <f t="shared" si="5"/>
        <v>4</v>
      </c>
      <c r="J57">
        <f t="shared" si="6"/>
        <v>8</v>
      </c>
      <c r="K57">
        <f ca="1" t="shared" si="0"/>
        <v>1</v>
      </c>
      <c r="L57">
        <f>SUM($K$14:K57)</f>
        <v>41</v>
      </c>
      <c r="M57">
        <f t="shared" si="1"/>
        <v>41</v>
      </c>
      <c r="N57">
        <f ca="1" t="shared" si="2"/>
        <v>1998</v>
      </c>
      <c r="O57">
        <f ca="1" t="shared" si="3"/>
        <v>87</v>
      </c>
      <c r="P57">
        <f ca="1" t="shared" si="4"/>
        <v>5110</v>
      </c>
    </row>
    <row r="58" spans="8:16" ht="15">
      <c r="H58">
        <f t="shared" si="7"/>
        <v>44</v>
      </c>
      <c r="I58">
        <f t="shared" si="5"/>
        <v>4</v>
      </c>
      <c r="J58">
        <f t="shared" si="6"/>
        <v>9</v>
      </c>
      <c r="K58">
        <f ca="1" t="shared" si="0"/>
        <v>1</v>
      </c>
      <c r="L58">
        <f>SUM($K$14:K58)</f>
        <v>42</v>
      </c>
      <c r="M58">
        <f t="shared" si="1"/>
        <v>42</v>
      </c>
      <c r="N58">
        <f ca="1" t="shared" si="2"/>
        <v>1998</v>
      </c>
      <c r="O58">
        <f ca="1" t="shared" si="3"/>
        <v>99</v>
      </c>
      <c r="P58">
        <f ca="1" t="shared" si="4"/>
        <v>5176</v>
      </c>
    </row>
    <row r="59" spans="8:16" ht="15">
      <c r="H59">
        <f t="shared" si="7"/>
        <v>45</v>
      </c>
      <c r="I59">
        <f t="shared" si="5"/>
        <v>4</v>
      </c>
      <c r="J59">
        <f t="shared" si="6"/>
        <v>10</v>
      </c>
      <c r="K59">
        <f ca="1" t="shared" si="0"/>
        <v>0</v>
      </c>
      <c r="L59">
        <f>SUM($K$14:K59)</f>
        <v>42</v>
      </c>
      <c r="M59">
        <f t="shared" si="1"/>
      </c>
      <c r="N59">
        <f ca="1" t="shared" si="2"/>
        <v>1998</v>
      </c>
      <c r="O59">
        <f ca="1" t="shared" si="3"/>
        <v>111</v>
      </c>
      <c r="P59">
        <f ca="1" t="shared" si="4"/>
        <v>0</v>
      </c>
    </row>
    <row r="60" spans="8:16" ht="15">
      <c r="H60">
        <f t="shared" si="7"/>
        <v>46</v>
      </c>
      <c r="I60">
        <f t="shared" si="5"/>
        <v>4</v>
      </c>
      <c r="J60">
        <f t="shared" si="6"/>
        <v>11</v>
      </c>
      <c r="K60">
        <f ca="1" t="shared" si="0"/>
        <v>0</v>
      </c>
      <c r="L60">
        <f>SUM($K$14:K60)</f>
        <v>42</v>
      </c>
      <c r="M60">
        <f t="shared" si="1"/>
      </c>
      <c r="N60">
        <f ca="1" t="shared" si="2"/>
        <v>1998</v>
      </c>
      <c r="O60">
        <f ca="1" t="shared" si="3"/>
        <v>123</v>
      </c>
      <c r="P60">
        <f ca="1" t="shared" si="4"/>
        <v>0</v>
      </c>
    </row>
    <row r="61" spans="8:16" ht="15">
      <c r="H61">
        <f t="shared" si="7"/>
        <v>47</v>
      </c>
      <c r="I61">
        <f t="shared" si="5"/>
        <v>4</v>
      </c>
      <c r="J61">
        <f t="shared" si="6"/>
        <v>12</v>
      </c>
      <c r="K61">
        <f ca="1" t="shared" si="0"/>
        <v>0</v>
      </c>
      <c r="L61">
        <f>SUM($K$14:K61)</f>
        <v>42</v>
      </c>
      <c r="M61">
        <f t="shared" si="1"/>
      </c>
      <c r="N61">
        <f ca="1" t="shared" si="2"/>
        <v>1998</v>
      </c>
      <c r="O61">
        <f ca="1" t="shared" si="3"/>
        <v>135</v>
      </c>
      <c r="P61">
        <f ca="1" t="shared" si="4"/>
        <v>0</v>
      </c>
    </row>
    <row r="62" spans="8:16" ht="15">
      <c r="H62">
        <f t="shared" si="7"/>
        <v>48</v>
      </c>
      <c r="I62">
        <f t="shared" si="5"/>
        <v>5</v>
      </c>
      <c r="J62">
        <f t="shared" si="6"/>
        <v>1</v>
      </c>
      <c r="K62">
        <f ca="1" t="shared" si="0"/>
        <v>1</v>
      </c>
      <c r="L62">
        <f>SUM($K$14:K62)</f>
        <v>43</v>
      </c>
      <c r="M62">
        <f t="shared" si="1"/>
        <v>43</v>
      </c>
      <c r="N62">
        <f ca="1" t="shared" si="2"/>
        <v>1999</v>
      </c>
      <c r="O62">
        <f ca="1" t="shared" si="3"/>
        <v>3</v>
      </c>
      <c r="P62">
        <f ca="1" t="shared" si="4"/>
        <v>13</v>
      </c>
    </row>
    <row r="63" spans="8:16" ht="15">
      <c r="H63">
        <f t="shared" si="7"/>
        <v>49</v>
      </c>
      <c r="I63">
        <f t="shared" si="5"/>
        <v>5</v>
      </c>
      <c r="J63">
        <f t="shared" si="6"/>
        <v>2</v>
      </c>
      <c r="K63">
        <f ca="1" t="shared" si="0"/>
        <v>1</v>
      </c>
      <c r="L63">
        <f>SUM($K$14:K63)</f>
        <v>44</v>
      </c>
      <c r="M63">
        <f t="shared" si="1"/>
        <v>44</v>
      </c>
      <c r="N63">
        <f ca="1" t="shared" si="2"/>
        <v>1999</v>
      </c>
      <c r="O63">
        <f ca="1" t="shared" si="3"/>
        <v>15</v>
      </c>
      <c r="P63">
        <f ca="1" t="shared" si="4"/>
        <v>937</v>
      </c>
    </row>
    <row r="64" spans="8:16" ht="15">
      <c r="H64">
        <f t="shared" si="7"/>
        <v>50</v>
      </c>
      <c r="I64">
        <f t="shared" si="5"/>
        <v>5</v>
      </c>
      <c r="J64">
        <f t="shared" si="6"/>
        <v>3</v>
      </c>
      <c r="K64">
        <f ca="1" t="shared" si="0"/>
        <v>1</v>
      </c>
      <c r="L64">
        <f>SUM($K$14:K64)</f>
        <v>45</v>
      </c>
      <c r="M64">
        <f t="shared" si="1"/>
        <v>45</v>
      </c>
      <c r="N64">
        <f ca="1" t="shared" si="2"/>
        <v>1999</v>
      </c>
      <c r="O64">
        <f ca="1" t="shared" si="3"/>
        <v>27</v>
      </c>
      <c r="P64">
        <f ca="1" t="shared" si="4"/>
        <v>3506</v>
      </c>
    </row>
    <row r="65" spans="8:16" ht="15">
      <c r="H65">
        <f t="shared" si="7"/>
        <v>51</v>
      </c>
      <c r="I65">
        <f t="shared" si="5"/>
        <v>5</v>
      </c>
      <c r="J65">
        <f t="shared" si="6"/>
        <v>4</v>
      </c>
      <c r="K65">
        <f ca="1" t="shared" si="0"/>
        <v>1</v>
      </c>
      <c r="L65">
        <f>SUM($K$14:K65)</f>
        <v>46</v>
      </c>
      <c r="M65">
        <f t="shared" si="1"/>
        <v>46</v>
      </c>
      <c r="N65">
        <f ca="1" t="shared" si="2"/>
        <v>1999</v>
      </c>
      <c r="O65">
        <f ca="1" t="shared" si="3"/>
        <v>39</v>
      </c>
      <c r="P65">
        <f ca="1" t="shared" si="4"/>
        <v>4828</v>
      </c>
    </row>
    <row r="66" spans="8:16" ht="15">
      <c r="H66">
        <f t="shared" si="7"/>
        <v>52</v>
      </c>
      <c r="I66">
        <f t="shared" si="5"/>
        <v>5</v>
      </c>
      <c r="J66">
        <f t="shared" si="6"/>
        <v>5</v>
      </c>
      <c r="K66">
        <f ca="1" t="shared" si="0"/>
        <v>1</v>
      </c>
      <c r="L66">
        <f>SUM($K$14:K66)</f>
        <v>47</v>
      </c>
      <c r="M66">
        <f t="shared" si="1"/>
        <v>47</v>
      </c>
      <c r="N66">
        <f ca="1" t="shared" si="2"/>
        <v>1999</v>
      </c>
      <c r="O66">
        <f ca="1" t="shared" si="3"/>
        <v>51</v>
      </c>
      <c r="P66">
        <f ca="1" t="shared" si="4"/>
        <v>5447</v>
      </c>
    </row>
    <row r="67" spans="8:16" ht="15">
      <c r="H67">
        <f t="shared" si="7"/>
        <v>53</v>
      </c>
      <c r="I67">
        <f t="shared" si="5"/>
        <v>5</v>
      </c>
      <c r="J67">
        <f t="shared" si="6"/>
        <v>6</v>
      </c>
      <c r="K67">
        <f ca="1" t="shared" si="0"/>
        <v>1</v>
      </c>
      <c r="L67">
        <f>SUM($K$14:K67)</f>
        <v>48</v>
      </c>
      <c r="M67">
        <f t="shared" si="1"/>
        <v>48</v>
      </c>
      <c r="N67">
        <f ca="1" t="shared" si="2"/>
        <v>1999</v>
      </c>
      <c r="O67">
        <f ca="1" t="shared" si="3"/>
        <v>63</v>
      </c>
      <c r="P67">
        <f ca="1" t="shared" si="4"/>
        <v>5790</v>
      </c>
    </row>
    <row r="68" spans="8:16" ht="15">
      <c r="H68">
        <f t="shared" si="7"/>
        <v>54</v>
      </c>
      <c r="I68">
        <f t="shared" si="5"/>
        <v>5</v>
      </c>
      <c r="J68">
        <f t="shared" si="6"/>
        <v>7</v>
      </c>
      <c r="K68">
        <f ca="1" t="shared" si="0"/>
        <v>1</v>
      </c>
      <c r="L68">
        <f>SUM($K$14:K68)</f>
        <v>49</v>
      </c>
      <c r="M68">
        <f t="shared" si="1"/>
        <v>49</v>
      </c>
      <c r="N68">
        <f ca="1" t="shared" si="2"/>
        <v>1999</v>
      </c>
      <c r="O68">
        <f ca="1" t="shared" si="3"/>
        <v>75</v>
      </c>
      <c r="P68">
        <f ca="1" t="shared" si="4"/>
        <v>6112</v>
      </c>
    </row>
    <row r="69" spans="8:16" ht="15">
      <c r="H69">
        <f t="shared" si="7"/>
        <v>55</v>
      </c>
      <c r="I69">
        <f t="shared" si="5"/>
        <v>5</v>
      </c>
      <c r="J69">
        <f t="shared" si="6"/>
        <v>8</v>
      </c>
      <c r="K69">
        <f ca="1" t="shared" si="0"/>
        <v>1</v>
      </c>
      <c r="L69">
        <f>SUM($K$14:K69)</f>
        <v>50</v>
      </c>
      <c r="M69">
        <f t="shared" si="1"/>
        <v>50</v>
      </c>
      <c r="N69">
        <f ca="1" t="shared" si="2"/>
        <v>1999</v>
      </c>
      <c r="O69">
        <f ca="1" t="shared" si="3"/>
        <v>87</v>
      </c>
      <c r="P69">
        <f ca="1" t="shared" si="4"/>
        <v>6295</v>
      </c>
    </row>
    <row r="70" spans="8:16" ht="15">
      <c r="H70">
        <f t="shared" si="7"/>
        <v>56</v>
      </c>
      <c r="I70">
        <f t="shared" si="5"/>
        <v>5</v>
      </c>
      <c r="J70">
        <f t="shared" si="6"/>
        <v>9</v>
      </c>
      <c r="K70">
        <f ca="1" t="shared" si="0"/>
        <v>0</v>
      </c>
      <c r="L70">
        <f>SUM($K$14:K70)</f>
        <v>50</v>
      </c>
      <c r="M70">
        <f t="shared" si="1"/>
      </c>
      <c r="N70">
        <f ca="1" t="shared" si="2"/>
        <v>1999</v>
      </c>
      <c r="O70">
        <f ca="1" t="shared" si="3"/>
        <v>99</v>
      </c>
      <c r="P70">
        <f ca="1" t="shared" si="4"/>
        <v>0</v>
      </c>
    </row>
    <row r="71" spans="8:16" ht="15">
      <c r="H71">
        <f t="shared" si="7"/>
        <v>57</v>
      </c>
      <c r="I71">
        <f t="shared" si="5"/>
        <v>5</v>
      </c>
      <c r="J71">
        <f t="shared" si="6"/>
        <v>10</v>
      </c>
      <c r="K71">
        <f ca="1" t="shared" si="0"/>
        <v>0</v>
      </c>
      <c r="L71">
        <f>SUM($K$14:K71)</f>
        <v>50</v>
      </c>
      <c r="M71">
        <f t="shared" si="1"/>
      </c>
      <c r="N71">
        <f ca="1" t="shared" si="2"/>
        <v>1999</v>
      </c>
      <c r="O71">
        <f ca="1" t="shared" si="3"/>
        <v>111</v>
      </c>
      <c r="P71">
        <f ca="1" t="shared" si="4"/>
        <v>0</v>
      </c>
    </row>
    <row r="72" spans="8:16" ht="15">
      <c r="H72">
        <f t="shared" si="7"/>
        <v>58</v>
      </c>
      <c r="I72">
        <f t="shared" si="5"/>
        <v>5</v>
      </c>
      <c r="J72">
        <f t="shared" si="6"/>
        <v>11</v>
      </c>
      <c r="K72">
        <f ca="1" t="shared" si="0"/>
        <v>0</v>
      </c>
      <c r="L72">
        <f>SUM($K$14:K72)</f>
        <v>50</v>
      </c>
      <c r="M72">
        <f t="shared" si="1"/>
      </c>
      <c r="N72">
        <f ca="1" t="shared" si="2"/>
        <v>1999</v>
      </c>
      <c r="O72">
        <f ca="1" t="shared" si="3"/>
        <v>123</v>
      </c>
      <c r="P72">
        <f ca="1" t="shared" si="4"/>
        <v>0</v>
      </c>
    </row>
    <row r="73" spans="8:16" ht="15">
      <c r="H73">
        <f t="shared" si="7"/>
        <v>59</v>
      </c>
      <c r="I73">
        <f t="shared" si="5"/>
        <v>5</v>
      </c>
      <c r="J73">
        <f t="shared" si="6"/>
        <v>12</v>
      </c>
      <c r="K73">
        <f ca="1" t="shared" si="0"/>
        <v>0</v>
      </c>
      <c r="L73">
        <f>SUM($K$14:K73)</f>
        <v>50</v>
      </c>
      <c r="M73">
        <f t="shared" si="1"/>
      </c>
      <c r="N73">
        <f ca="1" t="shared" si="2"/>
        <v>1999</v>
      </c>
      <c r="O73">
        <f ca="1" t="shared" si="3"/>
        <v>135</v>
      </c>
      <c r="P73">
        <f ca="1" t="shared" si="4"/>
        <v>0</v>
      </c>
    </row>
    <row r="74" spans="8:16" ht="15">
      <c r="H74">
        <f t="shared" si="7"/>
        <v>60</v>
      </c>
      <c r="I74">
        <f t="shared" si="5"/>
        <v>6</v>
      </c>
      <c r="J74">
        <f t="shared" si="6"/>
        <v>1</v>
      </c>
      <c r="K74">
        <f ca="1" t="shared" si="0"/>
        <v>1</v>
      </c>
      <c r="L74">
        <f>SUM($K$14:K74)</f>
        <v>51</v>
      </c>
      <c r="M74">
        <f t="shared" si="1"/>
        <v>51</v>
      </c>
      <c r="N74">
        <f ca="1" t="shared" si="2"/>
        <v>2000</v>
      </c>
      <c r="O74">
        <f ca="1" t="shared" si="3"/>
        <v>3</v>
      </c>
      <c r="P74">
        <f ca="1" t="shared" si="4"/>
        <v>2</v>
      </c>
    </row>
    <row r="75" spans="8:16" ht="15">
      <c r="H75">
        <f t="shared" si="7"/>
        <v>61</v>
      </c>
      <c r="I75">
        <f t="shared" si="5"/>
        <v>6</v>
      </c>
      <c r="J75">
        <f t="shared" si="6"/>
        <v>2</v>
      </c>
      <c r="K75">
        <f ca="1" t="shared" si="0"/>
        <v>1</v>
      </c>
      <c r="L75">
        <f>SUM($K$14:K75)</f>
        <v>52</v>
      </c>
      <c r="M75">
        <f t="shared" si="1"/>
        <v>52</v>
      </c>
      <c r="N75">
        <f ca="1" t="shared" si="2"/>
        <v>2000</v>
      </c>
      <c r="O75">
        <f ca="1" t="shared" si="3"/>
        <v>15</v>
      </c>
      <c r="P75">
        <f ca="1" t="shared" si="4"/>
        <v>751</v>
      </c>
    </row>
    <row r="76" spans="8:16" ht="15">
      <c r="H76">
        <f t="shared" si="7"/>
        <v>62</v>
      </c>
      <c r="I76">
        <f t="shared" si="5"/>
        <v>6</v>
      </c>
      <c r="J76">
        <f t="shared" si="6"/>
        <v>3</v>
      </c>
      <c r="K76">
        <f ca="1" t="shared" si="0"/>
        <v>1</v>
      </c>
      <c r="L76">
        <f>SUM($K$14:K76)</f>
        <v>53</v>
      </c>
      <c r="M76">
        <f t="shared" si="1"/>
        <v>53</v>
      </c>
      <c r="N76">
        <f ca="1" t="shared" si="2"/>
        <v>2000</v>
      </c>
      <c r="O76">
        <f ca="1" t="shared" si="3"/>
        <v>27</v>
      </c>
      <c r="P76">
        <f ca="1" t="shared" si="4"/>
        <v>2639</v>
      </c>
    </row>
    <row r="77" spans="8:16" ht="15">
      <c r="H77">
        <f t="shared" si="7"/>
        <v>63</v>
      </c>
      <c r="I77">
        <f t="shared" si="5"/>
        <v>6</v>
      </c>
      <c r="J77">
        <f t="shared" si="6"/>
        <v>4</v>
      </c>
      <c r="K77">
        <f ca="1" t="shared" si="0"/>
        <v>1</v>
      </c>
      <c r="L77">
        <f>SUM($K$14:K77)</f>
        <v>54</v>
      </c>
      <c r="M77">
        <f t="shared" si="1"/>
        <v>54</v>
      </c>
      <c r="N77">
        <f ca="1" t="shared" si="2"/>
        <v>2000</v>
      </c>
      <c r="O77">
        <f ca="1" t="shared" si="3"/>
        <v>39</v>
      </c>
      <c r="P77">
        <f ca="1" t="shared" si="4"/>
        <v>3622</v>
      </c>
    </row>
    <row r="78" spans="8:16" ht="15">
      <c r="H78">
        <f t="shared" si="7"/>
        <v>64</v>
      </c>
      <c r="I78">
        <f t="shared" si="5"/>
        <v>6</v>
      </c>
      <c r="J78">
        <f t="shared" si="6"/>
        <v>5</v>
      </c>
      <c r="K78">
        <f aca="true" ca="1" t="shared" si="8" ref="K78:K141">IF(AND(I78&lt;=$E$15,ISNUMBER(OFFSET(premiums,I78,J78))),1,0)</f>
        <v>1</v>
      </c>
      <c r="L78">
        <f>SUM($K$14:K78)</f>
        <v>55</v>
      </c>
      <c r="M78">
        <f aca="true" t="shared" si="9" ref="M78:M141">IF(K78=1,L78,"")</f>
        <v>55</v>
      </c>
      <c r="N78">
        <f aca="true" ca="1" t="shared" si="10" ref="N78:N141">OFFSET(prem_origins,I78,0)</f>
        <v>2000</v>
      </c>
      <c r="O78">
        <f aca="true" ca="1" t="shared" si="11" ref="O78:O141">OFFSET(premiums,0,J78)</f>
        <v>51</v>
      </c>
      <c r="P78">
        <f aca="true" ca="1" t="shared" si="12" ref="P78:P141">OFFSET(premiums,I78,J78)</f>
        <v>3931</v>
      </c>
    </row>
    <row r="79" spans="8:16" ht="15">
      <c r="H79">
        <f t="shared" si="7"/>
        <v>65</v>
      </c>
      <c r="I79">
        <f aca="true" t="shared" si="13" ref="I79:I142">FLOOR(H79/$E$15,1)+1</f>
        <v>6</v>
      </c>
      <c r="J79">
        <f aca="true" t="shared" si="14" ref="J79:J142">MOD(H79,$E$14)+1</f>
        <v>6</v>
      </c>
      <c r="K79">
        <f ca="1" t="shared" si="8"/>
        <v>1</v>
      </c>
      <c r="L79">
        <f>SUM($K$14:K79)</f>
        <v>56</v>
      </c>
      <c r="M79">
        <f t="shared" si="9"/>
        <v>56</v>
      </c>
      <c r="N79">
        <f ca="1" t="shared" si="10"/>
        <v>2000</v>
      </c>
      <c r="O79">
        <f ca="1" t="shared" si="11"/>
        <v>63</v>
      </c>
      <c r="P79">
        <f ca="1" t="shared" si="12"/>
        <v>4077</v>
      </c>
    </row>
    <row r="80" spans="8:16" ht="15">
      <c r="H80">
        <f aca="true" t="shared" si="15" ref="H80:H143">H79+1</f>
        <v>66</v>
      </c>
      <c r="I80">
        <f t="shared" si="13"/>
        <v>6</v>
      </c>
      <c r="J80">
        <f t="shared" si="14"/>
        <v>7</v>
      </c>
      <c r="K80">
        <f ca="1" t="shared" si="8"/>
        <v>1</v>
      </c>
      <c r="L80">
        <f>SUM($K$14:K80)</f>
        <v>57</v>
      </c>
      <c r="M80">
        <f t="shared" si="9"/>
        <v>57</v>
      </c>
      <c r="N80">
        <f ca="1" t="shared" si="10"/>
        <v>2000</v>
      </c>
      <c r="O80">
        <f ca="1" t="shared" si="11"/>
        <v>75</v>
      </c>
      <c r="P80">
        <f ca="1" t="shared" si="12"/>
        <v>4244</v>
      </c>
    </row>
    <row r="81" spans="8:16" ht="15">
      <c r="H81">
        <f t="shared" si="15"/>
        <v>67</v>
      </c>
      <c r="I81">
        <f t="shared" si="13"/>
        <v>6</v>
      </c>
      <c r="J81">
        <f t="shared" si="14"/>
        <v>8</v>
      </c>
      <c r="K81">
        <f ca="1" t="shared" si="8"/>
        <v>0</v>
      </c>
      <c r="L81">
        <f>SUM($K$14:K81)</f>
        <v>57</v>
      </c>
      <c r="M81">
        <f t="shared" si="9"/>
      </c>
      <c r="N81">
        <f ca="1" t="shared" si="10"/>
        <v>2000</v>
      </c>
      <c r="O81">
        <f ca="1" t="shared" si="11"/>
        <v>87</v>
      </c>
      <c r="P81">
        <f ca="1" t="shared" si="12"/>
        <v>0</v>
      </c>
    </row>
    <row r="82" spans="8:16" ht="15">
      <c r="H82">
        <f t="shared" si="15"/>
        <v>68</v>
      </c>
      <c r="I82">
        <f t="shared" si="13"/>
        <v>6</v>
      </c>
      <c r="J82">
        <f t="shared" si="14"/>
        <v>9</v>
      </c>
      <c r="K82">
        <f ca="1" t="shared" si="8"/>
        <v>0</v>
      </c>
      <c r="L82">
        <f>SUM($K$14:K82)</f>
        <v>57</v>
      </c>
      <c r="M82">
        <f t="shared" si="9"/>
      </c>
      <c r="N82">
        <f ca="1" t="shared" si="10"/>
        <v>2000</v>
      </c>
      <c r="O82">
        <f ca="1" t="shared" si="11"/>
        <v>99</v>
      </c>
      <c r="P82">
        <f ca="1" t="shared" si="12"/>
        <v>0</v>
      </c>
    </row>
    <row r="83" spans="8:16" ht="15">
      <c r="H83">
        <f t="shared" si="15"/>
        <v>69</v>
      </c>
      <c r="I83">
        <f t="shared" si="13"/>
        <v>6</v>
      </c>
      <c r="J83">
        <f t="shared" si="14"/>
        <v>10</v>
      </c>
      <c r="K83">
        <f ca="1" t="shared" si="8"/>
        <v>0</v>
      </c>
      <c r="L83">
        <f>SUM($K$14:K83)</f>
        <v>57</v>
      </c>
      <c r="M83">
        <f t="shared" si="9"/>
      </c>
      <c r="N83">
        <f ca="1" t="shared" si="10"/>
        <v>2000</v>
      </c>
      <c r="O83">
        <f ca="1" t="shared" si="11"/>
        <v>111</v>
      </c>
      <c r="P83">
        <f ca="1" t="shared" si="12"/>
        <v>0</v>
      </c>
    </row>
    <row r="84" spans="8:16" ht="15">
      <c r="H84">
        <f t="shared" si="15"/>
        <v>70</v>
      </c>
      <c r="I84">
        <f t="shared" si="13"/>
        <v>6</v>
      </c>
      <c r="J84">
        <f t="shared" si="14"/>
        <v>11</v>
      </c>
      <c r="K84">
        <f ca="1" t="shared" si="8"/>
        <v>0</v>
      </c>
      <c r="L84">
        <f>SUM($K$14:K84)</f>
        <v>57</v>
      </c>
      <c r="M84">
        <f t="shared" si="9"/>
      </c>
      <c r="N84">
        <f ca="1" t="shared" si="10"/>
        <v>2000</v>
      </c>
      <c r="O84">
        <f ca="1" t="shared" si="11"/>
        <v>123</v>
      </c>
      <c r="P84">
        <f ca="1" t="shared" si="12"/>
        <v>0</v>
      </c>
    </row>
    <row r="85" spans="8:16" ht="15">
      <c r="H85">
        <f t="shared" si="15"/>
        <v>71</v>
      </c>
      <c r="I85">
        <f t="shared" si="13"/>
        <v>6</v>
      </c>
      <c r="J85">
        <f t="shared" si="14"/>
        <v>12</v>
      </c>
      <c r="K85">
        <f ca="1" t="shared" si="8"/>
        <v>0</v>
      </c>
      <c r="L85">
        <f>SUM($K$14:K85)</f>
        <v>57</v>
      </c>
      <c r="M85">
        <f t="shared" si="9"/>
      </c>
      <c r="N85">
        <f ca="1" t="shared" si="10"/>
        <v>2000</v>
      </c>
      <c r="O85">
        <f ca="1" t="shared" si="11"/>
        <v>135</v>
      </c>
      <c r="P85">
        <f ca="1" t="shared" si="12"/>
        <v>0</v>
      </c>
    </row>
    <row r="86" spans="8:16" ht="15">
      <c r="H86">
        <f t="shared" si="15"/>
        <v>72</v>
      </c>
      <c r="I86">
        <f t="shared" si="13"/>
        <v>7</v>
      </c>
      <c r="J86">
        <f t="shared" si="14"/>
        <v>1</v>
      </c>
      <c r="K86">
        <f ca="1" t="shared" si="8"/>
        <v>1</v>
      </c>
      <c r="L86">
        <f>SUM($K$14:K86)</f>
        <v>58</v>
      </c>
      <c r="M86">
        <f t="shared" si="9"/>
        <v>58</v>
      </c>
      <c r="N86">
        <f ca="1" t="shared" si="10"/>
        <v>2001</v>
      </c>
      <c r="O86">
        <f ca="1" t="shared" si="11"/>
        <v>3</v>
      </c>
      <c r="P86">
        <f ca="1" t="shared" si="12"/>
        <v>4</v>
      </c>
    </row>
    <row r="87" spans="8:16" ht="15">
      <c r="H87">
        <f t="shared" si="15"/>
        <v>73</v>
      </c>
      <c r="I87">
        <f t="shared" si="13"/>
        <v>7</v>
      </c>
      <c r="J87">
        <f t="shared" si="14"/>
        <v>2</v>
      </c>
      <c r="K87">
        <f ca="1" t="shared" si="8"/>
        <v>1</v>
      </c>
      <c r="L87">
        <f>SUM($K$14:K87)</f>
        <v>59</v>
      </c>
      <c r="M87">
        <f t="shared" si="9"/>
        <v>59</v>
      </c>
      <c r="N87">
        <f ca="1" t="shared" si="10"/>
        <v>2001</v>
      </c>
      <c r="O87">
        <f ca="1" t="shared" si="11"/>
        <v>15</v>
      </c>
      <c r="P87">
        <f ca="1" t="shared" si="12"/>
        <v>1286</v>
      </c>
    </row>
    <row r="88" spans="8:16" ht="15">
      <c r="H88">
        <f t="shared" si="15"/>
        <v>74</v>
      </c>
      <c r="I88">
        <f t="shared" si="13"/>
        <v>7</v>
      </c>
      <c r="J88">
        <f t="shared" si="14"/>
        <v>3</v>
      </c>
      <c r="K88">
        <f ca="1" t="shared" si="8"/>
        <v>1</v>
      </c>
      <c r="L88">
        <f>SUM($K$14:K88)</f>
        <v>60</v>
      </c>
      <c r="M88">
        <f t="shared" si="9"/>
        <v>60</v>
      </c>
      <c r="N88">
        <f ca="1" t="shared" si="10"/>
        <v>2001</v>
      </c>
      <c r="O88">
        <f ca="1" t="shared" si="11"/>
        <v>27</v>
      </c>
      <c r="P88">
        <f ca="1" t="shared" si="12"/>
        <v>3570</v>
      </c>
    </row>
    <row r="89" spans="8:16" ht="15">
      <c r="H89">
        <f t="shared" si="15"/>
        <v>75</v>
      </c>
      <c r="I89">
        <f t="shared" si="13"/>
        <v>7</v>
      </c>
      <c r="J89">
        <f t="shared" si="14"/>
        <v>4</v>
      </c>
      <c r="K89">
        <f ca="1" t="shared" si="8"/>
        <v>1</v>
      </c>
      <c r="L89">
        <f>SUM($K$14:K89)</f>
        <v>61</v>
      </c>
      <c r="M89">
        <f t="shared" si="9"/>
        <v>61</v>
      </c>
      <c r="N89">
        <f ca="1" t="shared" si="10"/>
        <v>2001</v>
      </c>
      <c r="O89">
        <f ca="1" t="shared" si="11"/>
        <v>39</v>
      </c>
      <c r="P89">
        <f ca="1" t="shared" si="12"/>
        <v>4915</v>
      </c>
    </row>
    <row r="90" spans="8:16" ht="15">
      <c r="H90">
        <f t="shared" si="15"/>
        <v>76</v>
      </c>
      <c r="I90">
        <f t="shared" si="13"/>
        <v>7</v>
      </c>
      <c r="J90">
        <f t="shared" si="14"/>
        <v>5</v>
      </c>
      <c r="K90">
        <f ca="1" t="shared" si="8"/>
        <v>1</v>
      </c>
      <c r="L90">
        <f>SUM($K$14:K90)</f>
        <v>62</v>
      </c>
      <c r="M90">
        <f t="shared" si="9"/>
        <v>62</v>
      </c>
      <c r="N90">
        <f ca="1" t="shared" si="10"/>
        <v>2001</v>
      </c>
      <c r="O90">
        <f ca="1" t="shared" si="11"/>
        <v>51</v>
      </c>
      <c r="P90">
        <f ca="1" t="shared" si="12"/>
        <v>5377</v>
      </c>
    </row>
    <row r="91" spans="8:16" ht="15">
      <c r="H91">
        <f t="shared" si="15"/>
        <v>77</v>
      </c>
      <c r="I91">
        <f t="shared" si="13"/>
        <v>7</v>
      </c>
      <c r="J91">
        <f t="shared" si="14"/>
        <v>6</v>
      </c>
      <c r="K91">
        <f ca="1" t="shared" si="8"/>
        <v>1</v>
      </c>
      <c r="L91">
        <f>SUM($K$14:K91)</f>
        <v>63</v>
      </c>
      <c r="M91">
        <f t="shared" si="9"/>
        <v>63</v>
      </c>
      <c r="N91">
        <f ca="1" t="shared" si="10"/>
        <v>2001</v>
      </c>
      <c r="O91">
        <f ca="1" t="shared" si="11"/>
        <v>63</v>
      </c>
      <c r="P91">
        <f ca="1" t="shared" si="12"/>
        <v>5546</v>
      </c>
    </row>
    <row r="92" spans="8:16" ht="15">
      <c r="H92">
        <f t="shared" si="15"/>
        <v>78</v>
      </c>
      <c r="I92">
        <f t="shared" si="13"/>
        <v>7</v>
      </c>
      <c r="J92">
        <f t="shared" si="14"/>
        <v>7</v>
      </c>
      <c r="K92">
        <f ca="1" t="shared" si="8"/>
        <v>0</v>
      </c>
      <c r="L92">
        <f>SUM($K$14:K92)</f>
        <v>63</v>
      </c>
      <c r="M92">
        <f t="shared" si="9"/>
      </c>
      <c r="N92">
        <f ca="1" t="shared" si="10"/>
        <v>2001</v>
      </c>
      <c r="O92">
        <f ca="1" t="shared" si="11"/>
        <v>75</v>
      </c>
      <c r="P92">
        <f ca="1" t="shared" si="12"/>
        <v>0</v>
      </c>
    </row>
    <row r="93" spans="8:16" ht="15">
      <c r="H93">
        <f t="shared" si="15"/>
        <v>79</v>
      </c>
      <c r="I93">
        <f t="shared" si="13"/>
        <v>7</v>
      </c>
      <c r="J93">
        <f t="shared" si="14"/>
        <v>8</v>
      </c>
      <c r="K93">
        <f ca="1" t="shared" si="8"/>
        <v>0</v>
      </c>
      <c r="L93">
        <f>SUM($K$14:K93)</f>
        <v>63</v>
      </c>
      <c r="M93">
        <f t="shared" si="9"/>
      </c>
      <c r="N93">
        <f ca="1" t="shared" si="10"/>
        <v>2001</v>
      </c>
      <c r="O93">
        <f ca="1" t="shared" si="11"/>
        <v>87</v>
      </c>
      <c r="P93">
        <f ca="1" t="shared" si="12"/>
        <v>0</v>
      </c>
    </row>
    <row r="94" spans="8:16" ht="15">
      <c r="H94">
        <f t="shared" si="15"/>
        <v>80</v>
      </c>
      <c r="I94">
        <f t="shared" si="13"/>
        <v>7</v>
      </c>
      <c r="J94">
        <f t="shared" si="14"/>
        <v>9</v>
      </c>
      <c r="K94">
        <f ca="1" t="shared" si="8"/>
        <v>0</v>
      </c>
      <c r="L94">
        <f>SUM($K$14:K94)</f>
        <v>63</v>
      </c>
      <c r="M94">
        <f t="shared" si="9"/>
      </c>
      <c r="N94">
        <f ca="1" t="shared" si="10"/>
        <v>2001</v>
      </c>
      <c r="O94">
        <f ca="1" t="shared" si="11"/>
        <v>99</v>
      </c>
      <c r="P94">
        <f ca="1" t="shared" si="12"/>
        <v>0</v>
      </c>
    </row>
    <row r="95" spans="8:16" ht="15">
      <c r="H95">
        <f t="shared" si="15"/>
        <v>81</v>
      </c>
      <c r="I95">
        <f t="shared" si="13"/>
        <v>7</v>
      </c>
      <c r="J95">
        <f t="shared" si="14"/>
        <v>10</v>
      </c>
      <c r="K95">
        <f ca="1" t="shared" si="8"/>
        <v>0</v>
      </c>
      <c r="L95">
        <f>SUM($K$14:K95)</f>
        <v>63</v>
      </c>
      <c r="M95">
        <f t="shared" si="9"/>
      </c>
      <c r="N95">
        <f ca="1" t="shared" si="10"/>
        <v>2001</v>
      </c>
      <c r="O95">
        <f ca="1" t="shared" si="11"/>
        <v>111</v>
      </c>
      <c r="P95">
        <f ca="1" t="shared" si="12"/>
        <v>0</v>
      </c>
    </row>
    <row r="96" spans="8:16" ht="15">
      <c r="H96">
        <f t="shared" si="15"/>
        <v>82</v>
      </c>
      <c r="I96">
        <f t="shared" si="13"/>
        <v>7</v>
      </c>
      <c r="J96">
        <f t="shared" si="14"/>
        <v>11</v>
      </c>
      <c r="K96">
        <f ca="1" t="shared" si="8"/>
        <v>0</v>
      </c>
      <c r="L96">
        <f>SUM($K$14:K96)</f>
        <v>63</v>
      </c>
      <c r="M96">
        <f t="shared" si="9"/>
      </c>
      <c r="N96">
        <f ca="1" t="shared" si="10"/>
        <v>2001</v>
      </c>
      <c r="O96">
        <f ca="1" t="shared" si="11"/>
        <v>123</v>
      </c>
      <c r="P96">
        <f ca="1" t="shared" si="12"/>
        <v>0</v>
      </c>
    </row>
    <row r="97" spans="8:16" ht="15">
      <c r="H97">
        <f t="shared" si="15"/>
        <v>83</v>
      </c>
      <c r="I97">
        <f t="shared" si="13"/>
        <v>7</v>
      </c>
      <c r="J97">
        <f t="shared" si="14"/>
        <v>12</v>
      </c>
      <c r="K97">
        <f ca="1" t="shared" si="8"/>
        <v>0</v>
      </c>
      <c r="L97">
        <f>SUM($K$14:K97)</f>
        <v>63</v>
      </c>
      <c r="M97">
        <f t="shared" si="9"/>
      </c>
      <c r="N97">
        <f ca="1" t="shared" si="10"/>
        <v>2001</v>
      </c>
      <c r="O97">
        <f ca="1" t="shared" si="11"/>
        <v>135</v>
      </c>
      <c r="P97">
        <f ca="1" t="shared" si="12"/>
        <v>0</v>
      </c>
    </row>
    <row r="98" spans="8:16" ht="15">
      <c r="H98">
        <f t="shared" si="15"/>
        <v>84</v>
      </c>
      <c r="I98">
        <f t="shared" si="13"/>
        <v>8</v>
      </c>
      <c r="J98">
        <f t="shared" si="14"/>
        <v>1</v>
      </c>
      <c r="K98">
        <f ca="1" t="shared" si="8"/>
        <v>1</v>
      </c>
      <c r="L98">
        <f>SUM($K$14:K98)</f>
        <v>64</v>
      </c>
      <c r="M98">
        <f t="shared" si="9"/>
        <v>64</v>
      </c>
      <c r="N98">
        <f ca="1" t="shared" si="10"/>
        <v>2002</v>
      </c>
      <c r="O98">
        <f ca="1" t="shared" si="11"/>
        <v>3</v>
      </c>
      <c r="P98">
        <f ca="1" t="shared" si="12"/>
        <v>2</v>
      </c>
    </row>
    <row r="99" spans="8:16" ht="15">
      <c r="H99">
        <f t="shared" si="15"/>
        <v>85</v>
      </c>
      <c r="I99">
        <f t="shared" si="13"/>
        <v>8</v>
      </c>
      <c r="J99">
        <f t="shared" si="14"/>
        <v>2</v>
      </c>
      <c r="K99">
        <f ca="1" t="shared" si="8"/>
        <v>1</v>
      </c>
      <c r="L99">
        <f>SUM($K$14:K99)</f>
        <v>65</v>
      </c>
      <c r="M99">
        <f t="shared" si="9"/>
        <v>65</v>
      </c>
      <c r="N99">
        <f ca="1" t="shared" si="10"/>
        <v>2002</v>
      </c>
      <c r="O99">
        <f ca="1" t="shared" si="11"/>
        <v>15</v>
      </c>
      <c r="P99">
        <f ca="1" t="shared" si="12"/>
        <v>911</v>
      </c>
    </row>
    <row r="100" spans="8:16" ht="15">
      <c r="H100">
        <f t="shared" si="15"/>
        <v>86</v>
      </c>
      <c r="I100">
        <f t="shared" si="13"/>
        <v>8</v>
      </c>
      <c r="J100">
        <f t="shared" si="14"/>
        <v>3</v>
      </c>
      <c r="K100">
        <f ca="1" t="shared" si="8"/>
        <v>1</v>
      </c>
      <c r="L100">
        <f>SUM($K$14:K100)</f>
        <v>66</v>
      </c>
      <c r="M100">
        <f t="shared" si="9"/>
        <v>66</v>
      </c>
      <c r="N100">
        <f ca="1" t="shared" si="10"/>
        <v>2002</v>
      </c>
      <c r="O100">
        <f ca="1" t="shared" si="11"/>
        <v>27</v>
      </c>
      <c r="P100">
        <f ca="1" t="shared" si="12"/>
        <v>5023</v>
      </c>
    </row>
    <row r="101" spans="8:16" ht="15">
      <c r="H101">
        <f t="shared" si="15"/>
        <v>87</v>
      </c>
      <c r="I101">
        <f t="shared" si="13"/>
        <v>8</v>
      </c>
      <c r="J101">
        <f t="shared" si="14"/>
        <v>4</v>
      </c>
      <c r="K101">
        <f ca="1" t="shared" si="8"/>
        <v>1</v>
      </c>
      <c r="L101">
        <f>SUM($K$14:K101)</f>
        <v>67</v>
      </c>
      <c r="M101">
        <f t="shared" si="9"/>
        <v>67</v>
      </c>
      <c r="N101">
        <f ca="1" t="shared" si="10"/>
        <v>2002</v>
      </c>
      <c r="O101">
        <f ca="1" t="shared" si="11"/>
        <v>39</v>
      </c>
      <c r="P101">
        <f ca="1" t="shared" si="12"/>
        <v>6617</v>
      </c>
    </row>
    <row r="102" spans="8:16" ht="15">
      <c r="H102">
        <f t="shared" si="15"/>
        <v>88</v>
      </c>
      <c r="I102">
        <f t="shared" si="13"/>
        <v>8</v>
      </c>
      <c r="J102">
        <f t="shared" si="14"/>
        <v>5</v>
      </c>
      <c r="K102">
        <f ca="1" t="shared" si="8"/>
        <v>1</v>
      </c>
      <c r="L102">
        <f>SUM($K$14:K102)</f>
        <v>68</v>
      </c>
      <c r="M102">
        <f t="shared" si="9"/>
        <v>68</v>
      </c>
      <c r="N102">
        <f ca="1" t="shared" si="10"/>
        <v>2002</v>
      </c>
      <c r="O102">
        <f ca="1" t="shared" si="11"/>
        <v>51</v>
      </c>
      <c r="P102">
        <f ca="1" t="shared" si="12"/>
        <v>7194</v>
      </c>
    </row>
    <row r="103" spans="8:16" ht="15">
      <c r="H103">
        <f t="shared" si="15"/>
        <v>89</v>
      </c>
      <c r="I103">
        <f t="shared" si="13"/>
        <v>8</v>
      </c>
      <c r="J103">
        <f t="shared" si="14"/>
        <v>6</v>
      </c>
      <c r="K103">
        <f ca="1" t="shared" si="8"/>
        <v>0</v>
      </c>
      <c r="L103">
        <f>SUM($K$14:K103)</f>
        <v>68</v>
      </c>
      <c r="M103">
        <f t="shared" si="9"/>
      </c>
      <c r="N103">
        <f ca="1" t="shared" si="10"/>
        <v>2002</v>
      </c>
      <c r="O103">
        <f ca="1" t="shared" si="11"/>
        <v>63</v>
      </c>
      <c r="P103">
        <f ca="1" t="shared" si="12"/>
        <v>0</v>
      </c>
    </row>
    <row r="104" spans="8:16" ht="15">
      <c r="H104">
        <f t="shared" si="15"/>
        <v>90</v>
      </c>
      <c r="I104">
        <f t="shared" si="13"/>
        <v>8</v>
      </c>
      <c r="J104">
        <f t="shared" si="14"/>
        <v>7</v>
      </c>
      <c r="K104">
        <f ca="1" t="shared" si="8"/>
        <v>0</v>
      </c>
      <c r="L104">
        <f>SUM($K$14:K104)</f>
        <v>68</v>
      </c>
      <c r="M104">
        <f t="shared" si="9"/>
      </c>
      <c r="N104">
        <f ca="1" t="shared" si="10"/>
        <v>2002</v>
      </c>
      <c r="O104">
        <f ca="1" t="shared" si="11"/>
        <v>75</v>
      </c>
      <c r="P104">
        <f ca="1" t="shared" si="12"/>
        <v>0</v>
      </c>
    </row>
    <row r="105" spans="8:16" ht="15">
      <c r="H105">
        <f t="shared" si="15"/>
        <v>91</v>
      </c>
      <c r="I105">
        <f t="shared" si="13"/>
        <v>8</v>
      </c>
      <c r="J105">
        <f t="shared" si="14"/>
        <v>8</v>
      </c>
      <c r="K105">
        <f ca="1" t="shared" si="8"/>
        <v>0</v>
      </c>
      <c r="L105">
        <f>SUM($K$14:K105)</f>
        <v>68</v>
      </c>
      <c r="M105">
        <f t="shared" si="9"/>
      </c>
      <c r="N105">
        <f ca="1" t="shared" si="10"/>
        <v>2002</v>
      </c>
      <c r="O105">
        <f ca="1" t="shared" si="11"/>
        <v>87</v>
      </c>
      <c r="P105">
        <f ca="1" t="shared" si="12"/>
        <v>0</v>
      </c>
    </row>
    <row r="106" spans="8:16" ht="15">
      <c r="H106">
        <f t="shared" si="15"/>
        <v>92</v>
      </c>
      <c r="I106">
        <f t="shared" si="13"/>
        <v>8</v>
      </c>
      <c r="J106">
        <f t="shared" si="14"/>
        <v>9</v>
      </c>
      <c r="K106">
        <f ca="1" t="shared" si="8"/>
        <v>0</v>
      </c>
      <c r="L106">
        <f>SUM($K$14:K106)</f>
        <v>68</v>
      </c>
      <c r="M106">
        <f t="shared" si="9"/>
      </c>
      <c r="N106">
        <f ca="1" t="shared" si="10"/>
        <v>2002</v>
      </c>
      <c r="O106">
        <f ca="1" t="shared" si="11"/>
        <v>99</v>
      </c>
      <c r="P106">
        <f ca="1" t="shared" si="12"/>
        <v>0</v>
      </c>
    </row>
    <row r="107" spans="8:16" ht="15">
      <c r="H107">
        <f t="shared" si="15"/>
        <v>93</v>
      </c>
      <c r="I107">
        <f t="shared" si="13"/>
        <v>8</v>
      </c>
      <c r="J107">
        <f t="shared" si="14"/>
        <v>10</v>
      </c>
      <c r="K107">
        <f ca="1" t="shared" si="8"/>
        <v>0</v>
      </c>
      <c r="L107">
        <f>SUM($K$14:K107)</f>
        <v>68</v>
      </c>
      <c r="M107">
        <f t="shared" si="9"/>
      </c>
      <c r="N107">
        <f ca="1" t="shared" si="10"/>
        <v>2002</v>
      </c>
      <c r="O107">
        <f ca="1" t="shared" si="11"/>
        <v>111</v>
      </c>
      <c r="P107">
        <f ca="1" t="shared" si="12"/>
        <v>0</v>
      </c>
    </row>
    <row r="108" spans="8:16" ht="15">
      <c r="H108">
        <f t="shared" si="15"/>
        <v>94</v>
      </c>
      <c r="I108">
        <f t="shared" si="13"/>
        <v>8</v>
      </c>
      <c r="J108">
        <f t="shared" si="14"/>
        <v>11</v>
      </c>
      <c r="K108">
        <f ca="1" t="shared" si="8"/>
        <v>0</v>
      </c>
      <c r="L108">
        <f>SUM($K$14:K108)</f>
        <v>68</v>
      </c>
      <c r="M108">
        <f t="shared" si="9"/>
      </c>
      <c r="N108">
        <f ca="1" t="shared" si="10"/>
        <v>2002</v>
      </c>
      <c r="O108">
        <f ca="1" t="shared" si="11"/>
        <v>123</v>
      </c>
      <c r="P108">
        <f ca="1" t="shared" si="12"/>
        <v>0</v>
      </c>
    </row>
    <row r="109" spans="8:16" ht="15">
      <c r="H109">
        <f t="shared" si="15"/>
        <v>95</v>
      </c>
      <c r="I109">
        <f t="shared" si="13"/>
        <v>8</v>
      </c>
      <c r="J109">
        <f t="shared" si="14"/>
        <v>12</v>
      </c>
      <c r="K109">
        <f ca="1" t="shared" si="8"/>
        <v>0</v>
      </c>
      <c r="L109">
        <f>SUM($K$14:K109)</f>
        <v>68</v>
      </c>
      <c r="M109">
        <f t="shared" si="9"/>
      </c>
      <c r="N109">
        <f ca="1" t="shared" si="10"/>
        <v>2002</v>
      </c>
      <c r="O109">
        <f ca="1" t="shared" si="11"/>
        <v>135</v>
      </c>
      <c r="P109">
        <f ca="1" t="shared" si="12"/>
        <v>0</v>
      </c>
    </row>
    <row r="110" spans="8:16" ht="15">
      <c r="H110">
        <f t="shared" si="15"/>
        <v>96</v>
      </c>
      <c r="I110">
        <f t="shared" si="13"/>
        <v>9</v>
      </c>
      <c r="J110">
        <f t="shared" si="14"/>
        <v>1</v>
      </c>
      <c r="K110">
        <f ca="1" t="shared" si="8"/>
        <v>1</v>
      </c>
      <c r="L110">
        <f>SUM($K$14:K110)</f>
        <v>69</v>
      </c>
      <c r="M110">
        <f t="shared" si="9"/>
        <v>69</v>
      </c>
      <c r="N110">
        <f ca="1" t="shared" si="10"/>
        <v>2003</v>
      </c>
      <c r="O110">
        <f ca="1" t="shared" si="11"/>
        <v>3</v>
      </c>
      <c r="P110">
        <f ca="1" t="shared" si="12"/>
        <v>3</v>
      </c>
    </row>
    <row r="111" spans="8:16" ht="15">
      <c r="H111">
        <f t="shared" si="15"/>
        <v>97</v>
      </c>
      <c r="I111">
        <f t="shared" si="13"/>
        <v>9</v>
      </c>
      <c r="J111">
        <f t="shared" si="14"/>
        <v>2</v>
      </c>
      <c r="K111">
        <f ca="1" t="shared" si="8"/>
        <v>1</v>
      </c>
      <c r="L111">
        <f>SUM($K$14:K111)</f>
        <v>70</v>
      </c>
      <c r="M111">
        <f t="shared" si="9"/>
        <v>70</v>
      </c>
      <c r="N111">
        <f ca="1" t="shared" si="10"/>
        <v>2003</v>
      </c>
      <c r="O111">
        <f ca="1" t="shared" si="11"/>
        <v>15</v>
      </c>
      <c r="P111">
        <f ca="1" t="shared" si="12"/>
        <v>1398</v>
      </c>
    </row>
    <row r="112" spans="8:16" ht="15">
      <c r="H112">
        <f t="shared" si="15"/>
        <v>98</v>
      </c>
      <c r="I112">
        <f t="shared" si="13"/>
        <v>9</v>
      </c>
      <c r="J112">
        <f t="shared" si="14"/>
        <v>3</v>
      </c>
      <c r="K112">
        <f ca="1" t="shared" si="8"/>
        <v>1</v>
      </c>
      <c r="L112">
        <f>SUM($K$14:K112)</f>
        <v>71</v>
      </c>
      <c r="M112">
        <f t="shared" si="9"/>
        <v>71</v>
      </c>
      <c r="N112">
        <f ca="1" t="shared" si="10"/>
        <v>2003</v>
      </c>
      <c r="O112">
        <f ca="1" t="shared" si="11"/>
        <v>27</v>
      </c>
      <c r="P112">
        <f ca="1" t="shared" si="12"/>
        <v>4021</v>
      </c>
    </row>
    <row r="113" spans="8:16" ht="15">
      <c r="H113">
        <f t="shared" si="15"/>
        <v>99</v>
      </c>
      <c r="I113">
        <f t="shared" si="13"/>
        <v>9</v>
      </c>
      <c r="J113">
        <f t="shared" si="14"/>
        <v>4</v>
      </c>
      <c r="K113">
        <f ca="1" t="shared" si="8"/>
        <v>1</v>
      </c>
      <c r="L113">
        <f>SUM($K$14:K113)</f>
        <v>72</v>
      </c>
      <c r="M113">
        <f t="shared" si="9"/>
        <v>72</v>
      </c>
      <c r="N113">
        <f ca="1" t="shared" si="10"/>
        <v>2003</v>
      </c>
      <c r="O113">
        <f ca="1" t="shared" si="11"/>
        <v>39</v>
      </c>
      <c r="P113">
        <f ca="1" t="shared" si="12"/>
        <v>4825</v>
      </c>
    </row>
    <row r="114" spans="8:16" ht="15">
      <c r="H114">
        <f t="shared" si="15"/>
        <v>100</v>
      </c>
      <c r="I114">
        <f t="shared" si="13"/>
        <v>9</v>
      </c>
      <c r="J114">
        <f t="shared" si="14"/>
        <v>5</v>
      </c>
      <c r="K114">
        <f ca="1" t="shared" si="8"/>
        <v>0</v>
      </c>
      <c r="L114">
        <f>SUM($K$14:K114)</f>
        <v>72</v>
      </c>
      <c r="M114">
        <f t="shared" si="9"/>
      </c>
      <c r="N114">
        <f ca="1" t="shared" si="10"/>
        <v>2003</v>
      </c>
      <c r="O114">
        <f ca="1" t="shared" si="11"/>
        <v>51</v>
      </c>
      <c r="P114">
        <f ca="1" t="shared" si="12"/>
        <v>0</v>
      </c>
    </row>
    <row r="115" spans="8:16" ht="15">
      <c r="H115">
        <f t="shared" si="15"/>
        <v>101</v>
      </c>
      <c r="I115">
        <f t="shared" si="13"/>
        <v>9</v>
      </c>
      <c r="J115">
        <f t="shared" si="14"/>
        <v>6</v>
      </c>
      <c r="K115">
        <f ca="1" t="shared" si="8"/>
        <v>0</v>
      </c>
      <c r="L115">
        <f>SUM($K$14:K115)</f>
        <v>72</v>
      </c>
      <c r="M115">
        <f t="shared" si="9"/>
      </c>
      <c r="N115">
        <f ca="1" t="shared" si="10"/>
        <v>2003</v>
      </c>
      <c r="O115">
        <f ca="1" t="shared" si="11"/>
        <v>63</v>
      </c>
      <c r="P115">
        <f ca="1" t="shared" si="12"/>
        <v>0</v>
      </c>
    </row>
    <row r="116" spans="8:16" ht="15">
      <c r="H116">
        <f t="shared" si="15"/>
        <v>102</v>
      </c>
      <c r="I116">
        <f t="shared" si="13"/>
        <v>9</v>
      </c>
      <c r="J116">
        <f t="shared" si="14"/>
        <v>7</v>
      </c>
      <c r="K116">
        <f ca="1" t="shared" si="8"/>
        <v>0</v>
      </c>
      <c r="L116">
        <f>SUM($K$14:K116)</f>
        <v>72</v>
      </c>
      <c r="M116">
        <f t="shared" si="9"/>
      </c>
      <c r="N116">
        <f ca="1" t="shared" si="10"/>
        <v>2003</v>
      </c>
      <c r="O116">
        <f ca="1" t="shared" si="11"/>
        <v>75</v>
      </c>
      <c r="P116">
        <f ca="1" t="shared" si="12"/>
        <v>0</v>
      </c>
    </row>
    <row r="117" spans="8:16" ht="15">
      <c r="H117">
        <f t="shared" si="15"/>
        <v>103</v>
      </c>
      <c r="I117">
        <f t="shared" si="13"/>
        <v>9</v>
      </c>
      <c r="J117">
        <f t="shared" si="14"/>
        <v>8</v>
      </c>
      <c r="K117">
        <f ca="1" t="shared" si="8"/>
        <v>0</v>
      </c>
      <c r="L117">
        <f>SUM($K$14:K117)</f>
        <v>72</v>
      </c>
      <c r="M117">
        <f t="shared" si="9"/>
      </c>
      <c r="N117">
        <f ca="1" t="shared" si="10"/>
        <v>2003</v>
      </c>
      <c r="O117">
        <f ca="1" t="shared" si="11"/>
        <v>87</v>
      </c>
      <c r="P117">
        <f ca="1" t="shared" si="12"/>
        <v>0</v>
      </c>
    </row>
    <row r="118" spans="8:16" ht="15">
      <c r="H118">
        <f t="shared" si="15"/>
        <v>104</v>
      </c>
      <c r="I118">
        <f t="shared" si="13"/>
        <v>9</v>
      </c>
      <c r="J118">
        <f t="shared" si="14"/>
        <v>9</v>
      </c>
      <c r="K118">
        <f ca="1" t="shared" si="8"/>
        <v>0</v>
      </c>
      <c r="L118">
        <f>SUM($K$14:K118)</f>
        <v>72</v>
      </c>
      <c r="M118">
        <f t="shared" si="9"/>
      </c>
      <c r="N118">
        <f ca="1" t="shared" si="10"/>
        <v>2003</v>
      </c>
      <c r="O118">
        <f ca="1" t="shared" si="11"/>
        <v>99</v>
      </c>
      <c r="P118">
        <f ca="1" t="shared" si="12"/>
        <v>0</v>
      </c>
    </row>
    <row r="119" spans="8:16" ht="15">
      <c r="H119">
        <f t="shared" si="15"/>
        <v>105</v>
      </c>
      <c r="I119">
        <f t="shared" si="13"/>
        <v>9</v>
      </c>
      <c r="J119">
        <f t="shared" si="14"/>
        <v>10</v>
      </c>
      <c r="K119">
        <f ca="1" t="shared" si="8"/>
        <v>0</v>
      </c>
      <c r="L119">
        <f>SUM($K$14:K119)</f>
        <v>72</v>
      </c>
      <c r="M119">
        <f t="shared" si="9"/>
      </c>
      <c r="N119">
        <f ca="1" t="shared" si="10"/>
        <v>2003</v>
      </c>
      <c r="O119">
        <f ca="1" t="shared" si="11"/>
        <v>111</v>
      </c>
      <c r="P119">
        <f ca="1" t="shared" si="12"/>
        <v>0</v>
      </c>
    </row>
    <row r="120" spans="8:16" ht="15">
      <c r="H120">
        <f t="shared" si="15"/>
        <v>106</v>
      </c>
      <c r="I120">
        <f t="shared" si="13"/>
        <v>9</v>
      </c>
      <c r="J120">
        <f t="shared" si="14"/>
        <v>11</v>
      </c>
      <c r="K120">
        <f ca="1" t="shared" si="8"/>
        <v>0</v>
      </c>
      <c r="L120">
        <f>SUM($K$14:K120)</f>
        <v>72</v>
      </c>
      <c r="M120">
        <f t="shared" si="9"/>
      </c>
      <c r="N120">
        <f ca="1" t="shared" si="10"/>
        <v>2003</v>
      </c>
      <c r="O120">
        <f ca="1" t="shared" si="11"/>
        <v>123</v>
      </c>
      <c r="P120">
        <f ca="1" t="shared" si="12"/>
        <v>0</v>
      </c>
    </row>
    <row r="121" spans="8:16" ht="15">
      <c r="H121">
        <f t="shared" si="15"/>
        <v>107</v>
      </c>
      <c r="I121">
        <f t="shared" si="13"/>
        <v>9</v>
      </c>
      <c r="J121">
        <f t="shared" si="14"/>
        <v>12</v>
      </c>
      <c r="K121">
        <f ca="1" t="shared" si="8"/>
        <v>0</v>
      </c>
      <c r="L121">
        <f>SUM($K$14:K121)</f>
        <v>72</v>
      </c>
      <c r="M121">
        <f t="shared" si="9"/>
      </c>
      <c r="N121">
        <f ca="1" t="shared" si="10"/>
        <v>2003</v>
      </c>
      <c r="O121">
        <f ca="1" t="shared" si="11"/>
        <v>135</v>
      </c>
      <c r="P121">
        <f ca="1" t="shared" si="12"/>
        <v>0</v>
      </c>
    </row>
    <row r="122" spans="8:16" ht="15">
      <c r="H122">
        <f t="shared" si="15"/>
        <v>108</v>
      </c>
      <c r="I122">
        <f t="shared" si="13"/>
        <v>10</v>
      </c>
      <c r="J122">
        <f t="shared" si="14"/>
        <v>1</v>
      </c>
      <c r="K122">
        <f ca="1" t="shared" si="8"/>
        <v>1</v>
      </c>
      <c r="L122">
        <f>SUM($K$14:K122)</f>
        <v>73</v>
      </c>
      <c r="M122">
        <f t="shared" si="9"/>
        <v>73</v>
      </c>
      <c r="N122">
        <f ca="1" t="shared" si="10"/>
        <v>2004</v>
      </c>
      <c r="O122">
        <f ca="1" t="shared" si="11"/>
        <v>3</v>
      </c>
      <c r="P122">
        <f ca="1" t="shared" si="12"/>
        <v>4</v>
      </c>
    </row>
    <row r="123" spans="8:16" ht="15">
      <c r="H123">
        <f t="shared" si="15"/>
        <v>109</v>
      </c>
      <c r="I123">
        <f t="shared" si="13"/>
        <v>10</v>
      </c>
      <c r="J123">
        <f t="shared" si="14"/>
        <v>2</v>
      </c>
      <c r="K123">
        <f ca="1" t="shared" si="8"/>
        <v>1</v>
      </c>
      <c r="L123">
        <f>SUM($K$14:K123)</f>
        <v>74</v>
      </c>
      <c r="M123">
        <f t="shared" si="9"/>
        <v>74</v>
      </c>
      <c r="N123">
        <f ca="1" t="shared" si="10"/>
        <v>2004</v>
      </c>
      <c r="O123">
        <f ca="1" t="shared" si="11"/>
        <v>15</v>
      </c>
      <c r="P123">
        <f ca="1" t="shared" si="12"/>
        <v>1130</v>
      </c>
    </row>
    <row r="124" spans="8:16" ht="15">
      <c r="H124">
        <f t="shared" si="15"/>
        <v>110</v>
      </c>
      <c r="I124">
        <f t="shared" si="13"/>
        <v>10</v>
      </c>
      <c r="J124">
        <f t="shared" si="14"/>
        <v>3</v>
      </c>
      <c r="K124">
        <f ca="1" t="shared" si="8"/>
        <v>1</v>
      </c>
      <c r="L124">
        <f>SUM($K$14:K124)</f>
        <v>75</v>
      </c>
      <c r="M124">
        <f t="shared" si="9"/>
        <v>75</v>
      </c>
      <c r="N124">
        <f ca="1" t="shared" si="10"/>
        <v>2004</v>
      </c>
      <c r="O124">
        <f ca="1" t="shared" si="11"/>
        <v>27</v>
      </c>
      <c r="P124">
        <f ca="1" t="shared" si="12"/>
        <v>3981</v>
      </c>
    </row>
    <row r="125" spans="8:16" ht="15">
      <c r="H125">
        <f t="shared" si="15"/>
        <v>111</v>
      </c>
      <c r="I125">
        <f t="shared" si="13"/>
        <v>10</v>
      </c>
      <c r="J125">
        <f t="shared" si="14"/>
        <v>4</v>
      </c>
      <c r="K125">
        <f ca="1" t="shared" si="8"/>
        <v>0</v>
      </c>
      <c r="L125">
        <f>SUM($K$14:K125)</f>
        <v>75</v>
      </c>
      <c r="M125">
        <f t="shared" si="9"/>
      </c>
      <c r="N125">
        <f ca="1" t="shared" si="10"/>
        <v>2004</v>
      </c>
      <c r="O125">
        <f ca="1" t="shared" si="11"/>
        <v>39</v>
      </c>
      <c r="P125">
        <f ca="1" t="shared" si="12"/>
        <v>0</v>
      </c>
    </row>
    <row r="126" spans="8:16" ht="15">
      <c r="H126">
        <f t="shared" si="15"/>
        <v>112</v>
      </c>
      <c r="I126">
        <f t="shared" si="13"/>
        <v>10</v>
      </c>
      <c r="J126">
        <f t="shared" si="14"/>
        <v>5</v>
      </c>
      <c r="K126">
        <f ca="1" t="shared" si="8"/>
        <v>0</v>
      </c>
      <c r="L126">
        <f>SUM($K$14:K126)</f>
        <v>75</v>
      </c>
      <c r="M126">
        <f t="shared" si="9"/>
      </c>
      <c r="N126">
        <f ca="1" t="shared" si="10"/>
        <v>2004</v>
      </c>
      <c r="O126">
        <f ca="1" t="shared" si="11"/>
        <v>51</v>
      </c>
      <c r="P126">
        <f ca="1" t="shared" si="12"/>
        <v>0</v>
      </c>
    </row>
    <row r="127" spans="8:16" ht="15">
      <c r="H127">
        <f t="shared" si="15"/>
        <v>113</v>
      </c>
      <c r="I127">
        <f t="shared" si="13"/>
        <v>10</v>
      </c>
      <c r="J127">
        <f t="shared" si="14"/>
        <v>6</v>
      </c>
      <c r="K127">
        <f ca="1" t="shared" si="8"/>
        <v>0</v>
      </c>
      <c r="L127">
        <f>SUM($K$14:K127)</f>
        <v>75</v>
      </c>
      <c r="M127">
        <f t="shared" si="9"/>
      </c>
      <c r="N127">
        <f ca="1" t="shared" si="10"/>
        <v>2004</v>
      </c>
      <c r="O127">
        <f ca="1" t="shared" si="11"/>
        <v>63</v>
      </c>
      <c r="P127">
        <f ca="1" t="shared" si="12"/>
        <v>0</v>
      </c>
    </row>
    <row r="128" spans="8:16" ht="15">
      <c r="H128">
        <f t="shared" si="15"/>
        <v>114</v>
      </c>
      <c r="I128">
        <f t="shared" si="13"/>
        <v>10</v>
      </c>
      <c r="J128">
        <f t="shared" si="14"/>
        <v>7</v>
      </c>
      <c r="K128">
        <f ca="1" t="shared" si="8"/>
        <v>0</v>
      </c>
      <c r="L128">
        <f>SUM($K$14:K128)</f>
        <v>75</v>
      </c>
      <c r="M128">
        <f t="shared" si="9"/>
      </c>
      <c r="N128">
        <f ca="1" t="shared" si="10"/>
        <v>2004</v>
      </c>
      <c r="O128">
        <f ca="1" t="shared" si="11"/>
        <v>75</v>
      </c>
      <c r="P128">
        <f ca="1" t="shared" si="12"/>
        <v>0</v>
      </c>
    </row>
    <row r="129" spans="8:16" ht="15">
      <c r="H129">
        <f t="shared" si="15"/>
        <v>115</v>
      </c>
      <c r="I129">
        <f t="shared" si="13"/>
        <v>10</v>
      </c>
      <c r="J129">
        <f t="shared" si="14"/>
        <v>8</v>
      </c>
      <c r="K129">
        <f ca="1" t="shared" si="8"/>
        <v>0</v>
      </c>
      <c r="L129">
        <f>SUM($K$14:K129)</f>
        <v>75</v>
      </c>
      <c r="M129">
        <f t="shared" si="9"/>
      </c>
      <c r="N129">
        <f ca="1" t="shared" si="10"/>
        <v>2004</v>
      </c>
      <c r="O129">
        <f ca="1" t="shared" si="11"/>
        <v>87</v>
      </c>
      <c r="P129">
        <f ca="1" t="shared" si="12"/>
        <v>0</v>
      </c>
    </row>
    <row r="130" spans="8:16" ht="15">
      <c r="H130">
        <f t="shared" si="15"/>
        <v>116</v>
      </c>
      <c r="I130">
        <f t="shared" si="13"/>
        <v>10</v>
      </c>
      <c r="J130">
        <f t="shared" si="14"/>
        <v>9</v>
      </c>
      <c r="K130">
        <f ca="1" t="shared" si="8"/>
        <v>0</v>
      </c>
      <c r="L130">
        <f>SUM($K$14:K130)</f>
        <v>75</v>
      </c>
      <c r="M130">
        <f t="shared" si="9"/>
      </c>
      <c r="N130">
        <f ca="1" t="shared" si="10"/>
        <v>2004</v>
      </c>
      <c r="O130">
        <f ca="1" t="shared" si="11"/>
        <v>99</v>
      </c>
      <c r="P130">
        <f ca="1" t="shared" si="12"/>
        <v>0</v>
      </c>
    </row>
    <row r="131" spans="8:16" ht="15">
      <c r="H131">
        <f t="shared" si="15"/>
        <v>117</v>
      </c>
      <c r="I131">
        <f t="shared" si="13"/>
        <v>10</v>
      </c>
      <c r="J131">
        <f t="shared" si="14"/>
        <v>10</v>
      </c>
      <c r="K131">
        <f ca="1" t="shared" si="8"/>
        <v>0</v>
      </c>
      <c r="L131">
        <f>SUM($K$14:K131)</f>
        <v>75</v>
      </c>
      <c r="M131">
        <f t="shared" si="9"/>
      </c>
      <c r="N131">
        <f ca="1" t="shared" si="10"/>
        <v>2004</v>
      </c>
      <c r="O131">
        <f ca="1" t="shared" si="11"/>
        <v>111</v>
      </c>
      <c r="P131">
        <f ca="1" t="shared" si="12"/>
        <v>0</v>
      </c>
    </row>
    <row r="132" spans="8:16" ht="15">
      <c r="H132">
        <f t="shared" si="15"/>
        <v>118</v>
      </c>
      <c r="I132">
        <f t="shared" si="13"/>
        <v>10</v>
      </c>
      <c r="J132">
        <f t="shared" si="14"/>
        <v>11</v>
      </c>
      <c r="K132">
        <f ca="1" t="shared" si="8"/>
        <v>0</v>
      </c>
      <c r="L132">
        <f>SUM($K$14:K132)</f>
        <v>75</v>
      </c>
      <c r="M132">
        <f t="shared" si="9"/>
      </c>
      <c r="N132">
        <f ca="1" t="shared" si="10"/>
        <v>2004</v>
      </c>
      <c r="O132">
        <f ca="1" t="shared" si="11"/>
        <v>123</v>
      </c>
      <c r="P132">
        <f ca="1" t="shared" si="12"/>
        <v>0</v>
      </c>
    </row>
    <row r="133" spans="8:16" ht="15">
      <c r="H133">
        <f t="shared" si="15"/>
        <v>119</v>
      </c>
      <c r="I133">
        <f t="shared" si="13"/>
        <v>10</v>
      </c>
      <c r="J133">
        <f t="shared" si="14"/>
        <v>12</v>
      </c>
      <c r="K133">
        <f ca="1" t="shared" si="8"/>
        <v>0</v>
      </c>
      <c r="L133">
        <f>SUM($K$14:K133)</f>
        <v>75</v>
      </c>
      <c r="M133">
        <f t="shared" si="9"/>
      </c>
      <c r="N133">
        <f ca="1" t="shared" si="10"/>
        <v>2004</v>
      </c>
      <c r="O133">
        <f ca="1" t="shared" si="11"/>
        <v>135</v>
      </c>
      <c r="P133">
        <f ca="1" t="shared" si="12"/>
        <v>0</v>
      </c>
    </row>
    <row r="134" spans="8:16" ht="15">
      <c r="H134">
        <f t="shared" si="15"/>
        <v>120</v>
      </c>
      <c r="I134">
        <f t="shared" si="13"/>
        <v>11</v>
      </c>
      <c r="J134">
        <f t="shared" si="14"/>
        <v>1</v>
      </c>
      <c r="K134">
        <f ca="1" t="shared" si="8"/>
        <v>1</v>
      </c>
      <c r="L134">
        <f>SUM($K$14:K134)</f>
        <v>76</v>
      </c>
      <c r="M134">
        <f t="shared" si="9"/>
        <v>76</v>
      </c>
      <c r="N134">
        <f ca="1" t="shared" si="10"/>
        <v>2005</v>
      </c>
      <c r="O134">
        <f ca="1" t="shared" si="11"/>
        <v>3</v>
      </c>
      <c r="P134">
        <f ca="1" t="shared" si="12"/>
        <v>21</v>
      </c>
    </row>
    <row r="135" spans="8:16" ht="15">
      <c r="H135">
        <f t="shared" si="15"/>
        <v>121</v>
      </c>
      <c r="I135">
        <f t="shared" si="13"/>
        <v>11</v>
      </c>
      <c r="J135">
        <f t="shared" si="14"/>
        <v>2</v>
      </c>
      <c r="K135">
        <f ca="1" t="shared" si="8"/>
        <v>1</v>
      </c>
      <c r="L135">
        <f>SUM($K$14:K135)</f>
        <v>77</v>
      </c>
      <c r="M135">
        <f t="shared" si="9"/>
        <v>77</v>
      </c>
      <c r="N135">
        <f ca="1" t="shared" si="10"/>
        <v>2005</v>
      </c>
      <c r="O135">
        <f ca="1" t="shared" si="11"/>
        <v>15</v>
      </c>
      <c r="P135">
        <f ca="1" t="shared" si="12"/>
        <v>915</v>
      </c>
    </row>
    <row r="136" spans="8:16" ht="15">
      <c r="H136">
        <f t="shared" si="15"/>
        <v>122</v>
      </c>
      <c r="I136">
        <f t="shared" si="13"/>
        <v>11</v>
      </c>
      <c r="J136">
        <f t="shared" si="14"/>
        <v>3</v>
      </c>
      <c r="K136">
        <f ca="1" t="shared" si="8"/>
        <v>0</v>
      </c>
      <c r="L136">
        <f>SUM($K$14:K136)</f>
        <v>77</v>
      </c>
      <c r="M136">
        <f t="shared" si="9"/>
      </c>
      <c r="N136">
        <f ca="1" t="shared" si="10"/>
        <v>2005</v>
      </c>
      <c r="O136">
        <f ca="1" t="shared" si="11"/>
        <v>27</v>
      </c>
      <c r="P136">
        <f ca="1" t="shared" si="12"/>
        <v>0</v>
      </c>
    </row>
    <row r="137" spans="8:16" ht="15">
      <c r="H137">
        <f t="shared" si="15"/>
        <v>123</v>
      </c>
      <c r="I137">
        <f t="shared" si="13"/>
        <v>11</v>
      </c>
      <c r="J137">
        <f t="shared" si="14"/>
        <v>4</v>
      </c>
      <c r="K137">
        <f ca="1" t="shared" si="8"/>
        <v>0</v>
      </c>
      <c r="L137">
        <f>SUM($K$14:K137)</f>
        <v>77</v>
      </c>
      <c r="M137">
        <f t="shared" si="9"/>
      </c>
      <c r="N137">
        <f ca="1" t="shared" si="10"/>
        <v>2005</v>
      </c>
      <c r="O137">
        <f ca="1" t="shared" si="11"/>
        <v>39</v>
      </c>
      <c r="P137">
        <f ca="1" t="shared" si="12"/>
        <v>0</v>
      </c>
    </row>
    <row r="138" spans="8:16" ht="15">
      <c r="H138">
        <f t="shared" si="15"/>
        <v>124</v>
      </c>
      <c r="I138">
        <f t="shared" si="13"/>
        <v>11</v>
      </c>
      <c r="J138">
        <f t="shared" si="14"/>
        <v>5</v>
      </c>
      <c r="K138">
        <f ca="1" t="shared" si="8"/>
        <v>0</v>
      </c>
      <c r="L138">
        <f>SUM($K$14:K138)</f>
        <v>77</v>
      </c>
      <c r="M138">
        <f t="shared" si="9"/>
      </c>
      <c r="N138">
        <f ca="1" t="shared" si="10"/>
        <v>2005</v>
      </c>
      <c r="O138">
        <f ca="1" t="shared" si="11"/>
        <v>51</v>
      </c>
      <c r="P138">
        <f ca="1" t="shared" si="12"/>
        <v>0</v>
      </c>
    </row>
    <row r="139" spans="8:16" ht="15">
      <c r="H139">
        <f t="shared" si="15"/>
        <v>125</v>
      </c>
      <c r="I139">
        <f t="shared" si="13"/>
        <v>11</v>
      </c>
      <c r="J139">
        <f t="shared" si="14"/>
        <v>6</v>
      </c>
      <c r="K139">
        <f ca="1" t="shared" si="8"/>
        <v>0</v>
      </c>
      <c r="L139">
        <f>SUM($K$14:K139)</f>
        <v>77</v>
      </c>
      <c r="M139">
        <f t="shared" si="9"/>
      </c>
      <c r="N139">
        <f ca="1" t="shared" si="10"/>
        <v>2005</v>
      </c>
      <c r="O139">
        <f ca="1" t="shared" si="11"/>
        <v>63</v>
      </c>
      <c r="P139">
        <f ca="1" t="shared" si="12"/>
        <v>0</v>
      </c>
    </row>
    <row r="140" spans="8:16" ht="15">
      <c r="H140">
        <f t="shared" si="15"/>
        <v>126</v>
      </c>
      <c r="I140">
        <f t="shared" si="13"/>
        <v>11</v>
      </c>
      <c r="J140">
        <f t="shared" si="14"/>
        <v>7</v>
      </c>
      <c r="K140">
        <f ca="1" t="shared" si="8"/>
        <v>0</v>
      </c>
      <c r="L140">
        <f>SUM($K$14:K140)</f>
        <v>77</v>
      </c>
      <c r="M140">
        <f t="shared" si="9"/>
      </c>
      <c r="N140">
        <f ca="1" t="shared" si="10"/>
        <v>2005</v>
      </c>
      <c r="O140">
        <f ca="1" t="shared" si="11"/>
        <v>75</v>
      </c>
      <c r="P140">
        <f ca="1" t="shared" si="12"/>
        <v>0</v>
      </c>
    </row>
    <row r="141" spans="8:16" ht="15">
      <c r="H141">
        <f t="shared" si="15"/>
        <v>127</v>
      </c>
      <c r="I141">
        <f t="shared" si="13"/>
        <v>11</v>
      </c>
      <c r="J141">
        <f t="shared" si="14"/>
        <v>8</v>
      </c>
      <c r="K141">
        <f ca="1" t="shared" si="8"/>
        <v>0</v>
      </c>
      <c r="L141">
        <f>SUM($K$14:K141)</f>
        <v>77</v>
      </c>
      <c r="M141">
        <f t="shared" si="9"/>
      </c>
      <c r="N141">
        <f ca="1" t="shared" si="10"/>
        <v>2005</v>
      </c>
      <c r="O141">
        <f ca="1" t="shared" si="11"/>
        <v>87</v>
      </c>
      <c r="P141">
        <f ca="1" t="shared" si="12"/>
        <v>0</v>
      </c>
    </row>
    <row r="142" spans="8:16" ht="15">
      <c r="H142">
        <f t="shared" si="15"/>
        <v>128</v>
      </c>
      <c r="I142">
        <f t="shared" si="13"/>
        <v>11</v>
      </c>
      <c r="J142">
        <f t="shared" si="14"/>
        <v>9</v>
      </c>
      <c r="K142">
        <f aca="true" ca="1" t="shared" si="16" ref="K142:K205">IF(AND(I142&lt;=$E$15,ISNUMBER(OFFSET(premiums,I142,J142))),1,0)</f>
        <v>0</v>
      </c>
      <c r="L142">
        <f>SUM($K$14:K142)</f>
        <v>77</v>
      </c>
      <c r="M142">
        <f aca="true" t="shared" si="17" ref="M142:M205">IF(K142=1,L142,"")</f>
      </c>
      <c r="N142">
        <f aca="true" ca="1" t="shared" si="18" ref="N142:N205">OFFSET(prem_origins,I142,0)</f>
        <v>2005</v>
      </c>
      <c r="O142">
        <f aca="true" ca="1" t="shared" si="19" ref="O142:O205">OFFSET(premiums,0,J142)</f>
        <v>99</v>
      </c>
      <c r="P142">
        <f aca="true" ca="1" t="shared" si="20" ref="P142:P205">OFFSET(premiums,I142,J142)</f>
        <v>0</v>
      </c>
    </row>
    <row r="143" spans="8:16" ht="15">
      <c r="H143">
        <f t="shared" si="15"/>
        <v>129</v>
      </c>
      <c r="I143">
        <f aca="true" t="shared" si="21" ref="I143:I206">FLOOR(H143/$E$15,1)+1</f>
        <v>11</v>
      </c>
      <c r="J143">
        <f aca="true" t="shared" si="22" ref="J143:J206">MOD(H143,$E$14)+1</f>
        <v>10</v>
      </c>
      <c r="K143">
        <f ca="1" t="shared" si="16"/>
        <v>0</v>
      </c>
      <c r="L143">
        <f>SUM($K$14:K143)</f>
        <v>77</v>
      </c>
      <c r="M143">
        <f t="shared" si="17"/>
      </c>
      <c r="N143">
        <f ca="1" t="shared" si="18"/>
        <v>2005</v>
      </c>
      <c r="O143">
        <f ca="1" t="shared" si="19"/>
        <v>111</v>
      </c>
      <c r="P143">
        <f ca="1" t="shared" si="20"/>
        <v>0</v>
      </c>
    </row>
    <row r="144" spans="8:16" ht="15">
      <c r="H144">
        <f aca="true" t="shared" si="23" ref="H144:H207">H143+1</f>
        <v>130</v>
      </c>
      <c r="I144">
        <f t="shared" si="21"/>
        <v>11</v>
      </c>
      <c r="J144">
        <f t="shared" si="22"/>
        <v>11</v>
      </c>
      <c r="K144">
        <f ca="1" t="shared" si="16"/>
        <v>0</v>
      </c>
      <c r="L144">
        <f>SUM($K$14:K144)</f>
        <v>77</v>
      </c>
      <c r="M144">
        <f t="shared" si="17"/>
      </c>
      <c r="N144">
        <f ca="1" t="shared" si="18"/>
        <v>2005</v>
      </c>
      <c r="O144">
        <f ca="1" t="shared" si="19"/>
        <v>123</v>
      </c>
      <c r="P144">
        <f ca="1" t="shared" si="20"/>
        <v>0</v>
      </c>
    </row>
    <row r="145" spans="8:16" ht="15">
      <c r="H145">
        <f t="shared" si="23"/>
        <v>131</v>
      </c>
      <c r="I145">
        <f t="shared" si="21"/>
        <v>11</v>
      </c>
      <c r="J145">
        <f t="shared" si="22"/>
        <v>12</v>
      </c>
      <c r="K145">
        <f ca="1" t="shared" si="16"/>
        <v>0</v>
      </c>
      <c r="L145">
        <f>SUM($K$14:K145)</f>
        <v>77</v>
      </c>
      <c r="M145">
        <f t="shared" si="17"/>
      </c>
      <c r="N145">
        <f ca="1" t="shared" si="18"/>
        <v>2005</v>
      </c>
      <c r="O145">
        <f ca="1" t="shared" si="19"/>
        <v>135</v>
      </c>
      <c r="P145">
        <f ca="1" t="shared" si="20"/>
        <v>0</v>
      </c>
    </row>
    <row r="146" spans="8:16" ht="15">
      <c r="H146">
        <f t="shared" si="23"/>
        <v>132</v>
      </c>
      <c r="I146">
        <f t="shared" si="21"/>
        <v>12</v>
      </c>
      <c r="J146">
        <f t="shared" si="22"/>
        <v>1</v>
      </c>
      <c r="K146">
        <f ca="1" t="shared" si="16"/>
        <v>1</v>
      </c>
      <c r="L146">
        <f>SUM($K$14:K146)</f>
        <v>78</v>
      </c>
      <c r="M146">
        <f t="shared" si="17"/>
        <v>78</v>
      </c>
      <c r="N146">
        <f ca="1" t="shared" si="18"/>
        <v>2006</v>
      </c>
      <c r="O146">
        <f ca="1" t="shared" si="19"/>
        <v>3</v>
      </c>
      <c r="P146">
        <f ca="1" t="shared" si="20"/>
        <v>13</v>
      </c>
    </row>
    <row r="147" spans="8:16" ht="15">
      <c r="H147">
        <f t="shared" si="23"/>
        <v>133</v>
      </c>
      <c r="I147">
        <f t="shared" si="21"/>
        <v>12</v>
      </c>
      <c r="J147">
        <f t="shared" si="22"/>
        <v>2</v>
      </c>
      <c r="K147">
        <f ca="1" t="shared" si="16"/>
        <v>0</v>
      </c>
      <c r="L147">
        <f>SUM($K$14:K147)</f>
        <v>78</v>
      </c>
      <c r="M147">
        <f t="shared" si="17"/>
      </c>
      <c r="N147">
        <f ca="1" t="shared" si="18"/>
        <v>2006</v>
      </c>
      <c r="O147">
        <f ca="1" t="shared" si="19"/>
        <v>15</v>
      </c>
      <c r="P147">
        <f ca="1" t="shared" si="20"/>
        <v>0</v>
      </c>
    </row>
    <row r="148" spans="8:16" ht="15">
      <c r="H148">
        <f t="shared" si="23"/>
        <v>134</v>
      </c>
      <c r="I148">
        <f t="shared" si="21"/>
        <v>12</v>
      </c>
      <c r="J148">
        <f t="shared" si="22"/>
        <v>3</v>
      </c>
      <c r="K148">
        <f ca="1" t="shared" si="16"/>
        <v>0</v>
      </c>
      <c r="L148">
        <f>SUM($K$14:K148)</f>
        <v>78</v>
      </c>
      <c r="M148">
        <f t="shared" si="17"/>
      </c>
      <c r="N148">
        <f ca="1" t="shared" si="18"/>
        <v>2006</v>
      </c>
      <c r="O148">
        <f ca="1" t="shared" si="19"/>
        <v>27</v>
      </c>
      <c r="P148">
        <f ca="1" t="shared" si="20"/>
        <v>0</v>
      </c>
    </row>
    <row r="149" spans="8:16" ht="15">
      <c r="H149">
        <f t="shared" si="23"/>
        <v>135</v>
      </c>
      <c r="I149">
        <f t="shared" si="21"/>
        <v>12</v>
      </c>
      <c r="J149">
        <f t="shared" si="22"/>
        <v>4</v>
      </c>
      <c r="K149">
        <f ca="1" t="shared" si="16"/>
        <v>0</v>
      </c>
      <c r="L149">
        <f>SUM($K$14:K149)</f>
        <v>78</v>
      </c>
      <c r="M149">
        <f t="shared" si="17"/>
      </c>
      <c r="N149">
        <f ca="1" t="shared" si="18"/>
        <v>2006</v>
      </c>
      <c r="O149">
        <f ca="1" t="shared" si="19"/>
        <v>39</v>
      </c>
      <c r="P149">
        <f ca="1" t="shared" si="20"/>
        <v>0</v>
      </c>
    </row>
    <row r="150" spans="8:16" ht="15">
      <c r="H150">
        <f t="shared" si="23"/>
        <v>136</v>
      </c>
      <c r="I150">
        <f t="shared" si="21"/>
        <v>12</v>
      </c>
      <c r="J150">
        <f t="shared" si="22"/>
        <v>5</v>
      </c>
      <c r="K150">
        <f ca="1" t="shared" si="16"/>
        <v>0</v>
      </c>
      <c r="L150">
        <f>SUM($K$14:K150)</f>
        <v>78</v>
      </c>
      <c r="M150">
        <f t="shared" si="17"/>
      </c>
      <c r="N150">
        <f ca="1" t="shared" si="18"/>
        <v>2006</v>
      </c>
      <c r="O150">
        <f ca="1" t="shared" si="19"/>
        <v>51</v>
      </c>
      <c r="P150">
        <f ca="1" t="shared" si="20"/>
        <v>0</v>
      </c>
    </row>
    <row r="151" spans="8:16" ht="15">
      <c r="H151">
        <f t="shared" si="23"/>
        <v>137</v>
      </c>
      <c r="I151">
        <f t="shared" si="21"/>
        <v>12</v>
      </c>
      <c r="J151">
        <f t="shared" si="22"/>
        <v>6</v>
      </c>
      <c r="K151">
        <f ca="1" t="shared" si="16"/>
        <v>0</v>
      </c>
      <c r="L151">
        <f>SUM($K$14:K151)</f>
        <v>78</v>
      </c>
      <c r="M151">
        <f t="shared" si="17"/>
      </c>
      <c r="N151">
        <f ca="1" t="shared" si="18"/>
        <v>2006</v>
      </c>
      <c r="O151">
        <f ca="1" t="shared" si="19"/>
        <v>63</v>
      </c>
      <c r="P151">
        <f ca="1" t="shared" si="20"/>
        <v>0</v>
      </c>
    </row>
    <row r="152" spans="8:16" ht="15">
      <c r="H152">
        <f t="shared" si="23"/>
        <v>138</v>
      </c>
      <c r="I152">
        <f t="shared" si="21"/>
        <v>12</v>
      </c>
      <c r="J152">
        <f t="shared" si="22"/>
        <v>7</v>
      </c>
      <c r="K152">
        <f ca="1" t="shared" si="16"/>
        <v>0</v>
      </c>
      <c r="L152">
        <f>SUM($K$14:K152)</f>
        <v>78</v>
      </c>
      <c r="M152">
        <f t="shared" si="17"/>
      </c>
      <c r="N152">
        <f ca="1" t="shared" si="18"/>
        <v>2006</v>
      </c>
      <c r="O152">
        <f ca="1" t="shared" si="19"/>
        <v>75</v>
      </c>
      <c r="P152">
        <f ca="1" t="shared" si="20"/>
        <v>0</v>
      </c>
    </row>
    <row r="153" spans="8:16" ht="15">
      <c r="H153">
        <f t="shared" si="23"/>
        <v>139</v>
      </c>
      <c r="I153">
        <f t="shared" si="21"/>
        <v>12</v>
      </c>
      <c r="J153">
        <f t="shared" si="22"/>
        <v>8</v>
      </c>
      <c r="K153">
        <f ca="1" t="shared" si="16"/>
        <v>0</v>
      </c>
      <c r="L153">
        <f>SUM($K$14:K153)</f>
        <v>78</v>
      </c>
      <c r="M153">
        <f t="shared" si="17"/>
      </c>
      <c r="N153">
        <f ca="1" t="shared" si="18"/>
        <v>2006</v>
      </c>
      <c r="O153">
        <f ca="1" t="shared" si="19"/>
        <v>87</v>
      </c>
      <c r="P153">
        <f ca="1" t="shared" si="20"/>
        <v>0</v>
      </c>
    </row>
    <row r="154" spans="8:16" ht="15">
      <c r="H154">
        <f t="shared" si="23"/>
        <v>140</v>
      </c>
      <c r="I154">
        <f t="shared" si="21"/>
        <v>12</v>
      </c>
      <c r="J154">
        <f t="shared" si="22"/>
        <v>9</v>
      </c>
      <c r="K154">
        <f ca="1" t="shared" si="16"/>
        <v>0</v>
      </c>
      <c r="L154">
        <f>SUM($K$14:K154)</f>
        <v>78</v>
      </c>
      <c r="M154">
        <f t="shared" si="17"/>
      </c>
      <c r="N154">
        <f ca="1" t="shared" si="18"/>
        <v>2006</v>
      </c>
      <c r="O154">
        <f ca="1" t="shared" si="19"/>
        <v>99</v>
      </c>
      <c r="P154">
        <f ca="1" t="shared" si="20"/>
        <v>0</v>
      </c>
    </row>
    <row r="155" spans="8:16" ht="15">
      <c r="H155">
        <f t="shared" si="23"/>
        <v>141</v>
      </c>
      <c r="I155">
        <f t="shared" si="21"/>
        <v>12</v>
      </c>
      <c r="J155">
        <f t="shared" si="22"/>
        <v>10</v>
      </c>
      <c r="K155">
        <f ca="1" t="shared" si="16"/>
        <v>0</v>
      </c>
      <c r="L155">
        <f>SUM($K$14:K155)</f>
        <v>78</v>
      </c>
      <c r="M155">
        <f t="shared" si="17"/>
      </c>
      <c r="N155">
        <f ca="1" t="shared" si="18"/>
        <v>2006</v>
      </c>
      <c r="O155">
        <f ca="1" t="shared" si="19"/>
        <v>111</v>
      </c>
      <c r="P155">
        <f ca="1" t="shared" si="20"/>
        <v>0</v>
      </c>
    </row>
    <row r="156" spans="8:16" ht="15">
      <c r="H156">
        <f t="shared" si="23"/>
        <v>142</v>
      </c>
      <c r="I156">
        <f t="shared" si="21"/>
        <v>12</v>
      </c>
      <c r="J156">
        <f t="shared" si="22"/>
        <v>11</v>
      </c>
      <c r="K156">
        <f ca="1" t="shared" si="16"/>
        <v>0</v>
      </c>
      <c r="L156">
        <f>SUM($K$14:K156)</f>
        <v>78</v>
      </c>
      <c r="M156">
        <f t="shared" si="17"/>
      </c>
      <c r="N156">
        <f ca="1" t="shared" si="18"/>
        <v>2006</v>
      </c>
      <c r="O156">
        <f ca="1" t="shared" si="19"/>
        <v>123</v>
      </c>
      <c r="P156">
        <f ca="1" t="shared" si="20"/>
        <v>0</v>
      </c>
    </row>
    <row r="157" spans="8:16" ht="15">
      <c r="H157">
        <f t="shared" si="23"/>
        <v>143</v>
      </c>
      <c r="I157">
        <f t="shared" si="21"/>
        <v>12</v>
      </c>
      <c r="J157">
        <f t="shared" si="22"/>
        <v>12</v>
      </c>
      <c r="K157">
        <f ca="1" t="shared" si="16"/>
        <v>0</v>
      </c>
      <c r="L157">
        <f>SUM($K$14:K157)</f>
        <v>78</v>
      </c>
      <c r="M157">
        <f t="shared" si="17"/>
      </c>
      <c r="N157">
        <f ca="1" t="shared" si="18"/>
        <v>2006</v>
      </c>
      <c r="O157">
        <f ca="1" t="shared" si="19"/>
        <v>135</v>
      </c>
      <c r="P157">
        <f ca="1" t="shared" si="20"/>
        <v>0</v>
      </c>
    </row>
    <row r="158" spans="8:16" ht="15">
      <c r="H158">
        <f t="shared" si="23"/>
        <v>144</v>
      </c>
      <c r="I158">
        <f t="shared" si="21"/>
        <v>13</v>
      </c>
      <c r="J158">
        <f t="shared" si="22"/>
        <v>1</v>
      </c>
      <c r="K158">
        <f ca="1" t="shared" si="16"/>
        <v>0</v>
      </c>
      <c r="L158">
        <f>SUM($K$14:K158)</f>
        <v>78</v>
      </c>
      <c r="M158">
        <f t="shared" si="17"/>
      </c>
      <c r="N158">
        <f ca="1" t="shared" si="18"/>
        <v>0</v>
      </c>
      <c r="O158">
        <f ca="1" t="shared" si="19"/>
        <v>3</v>
      </c>
      <c r="P158">
        <f ca="1" t="shared" si="20"/>
        <v>0</v>
      </c>
    </row>
    <row r="159" spans="8:16" ht="15">
      <c r="H159">
        <f t="shared" si="23"/>
        <v>145</v>
      </c>
      <c r="I159">
        <f t="shared" si="21"/>
        <v>13</v>
      </c>
      <c r="J159">
        <f t="shared" si="22"/>
        <v>2</v>
      </c>
      <c r="K159">
        <f ca="1" t="shared" si="16"/>
        <v>0</v>
      </c>
      <c r="L159">
        <f>SUM($K$14:K159)</f>
        <v>78</v>
      </c>
      <c r="M159">
        <f t="shared" si="17"/>
      </c>
      <c r="N159">
        <f ca="1" t="shared" si="18"/>
        <v>0</v>
      </c>
      <c r="O159">
        <f ca="1" t="shared" si="19"/>
        <v>15</v>
      </c>
      <c r="P159">
        <f ca="1" t="shared" si="20"/>
        <v>0</v>
      </c>
    </row>
    <row r="160" spans="8:16" ht="15">
      <c r="H160">
        <f t="shared" si="23"/>
        <v>146</v>
      </c>
      <c r="I160">
        <f t="shared" si="21"/>
        <v>13</v>
      </c>
      <c r="J160">
        <f t="shared" si="22"/>
        <v>3</v>
      </c>
      <c r="K160">
        <f ca="1" t="shared" si="16"/>
        <v>0</v>
      </c>
      <c r="L160">
        <f>SUM($K$14:K160)</f>
        <v>78</v>
      </c>
      <c r="M160">
        <f t="shared" si="17"/>
      </c>
      <c r="N160">
        <f ca="1" t="shared" si="18"/>
        <v>0</v>
      </c>
      <c r="O160">
        <f ca="1" t="shared" si="19"/>
        <v>27</v>
      </c>
      <c r="P160">
        <f ca="1" t="shared" si="20"/>
        <v>0</v>
      </c>
    </row>
    <row r="161" spans="8:16" ht="15">
      <c r="H161">
        <f t="shared" si="23"/>
        <v>147</v>
      </c>
      <c r="I161">
        <f t="shared" si="21"/>
        <v>13</v>
      </c>
      <c r="J161">
        <f t="shared" si="22"/>
        <v>4</v>
      </c>
      <c r="K161">
        <f ca="1" t="shared" si="16"/>
        <v>0</v>
      </c>
      <c r="L161">
        <f>SUM($K$14:K161)</f>
        <v>78</v>
      </c>
      <c r="M161">
        <f t="shared" si="17"/>
      </c>
      <c r="N161">
        <f ca="1" t="shared" si="18"/>
        <v>0</v>
      </c>
      <c r="O161">
        <f ca="1" t="shared" si="19"/>
        <v>39</v>
      </c>
      <c r="P161">
        <f ca="1" t="shared" si="20"/>
        <v>0</v>
      </c>
    </row>
    <row r="162" spans="8:16" ht="15">
      <c r="H162">
        <f t="shared" si="23"/>
        <v>148</v>
      </c>
      <c r="I162">
        <f t="shared" si="21"/>
        <v>13</v>
      </c>
      <c r="J162">
        <f t="shared" si="22"/>
        <v>5</v>
      </c>
      <c r="K162">
        <f ca="1" t="shared" si="16"/>
        <v>0</v>
      </c>
      <c r="L162">
        <f>SUM($K$14:K162)</f>
        <v>78</v>
      </c>
      <c r="M162">
        <f t="shared" si="17"/>
      </c>
      <c r="N162">
        <f ca="1" t="shared" si="18"/>
        <v>0</v>
      </c>
      <c r="O162">
        <f ca="1" t="shared" si="19"/>
        <v>51</v>
      </c>
      <c r="P162">
        <f ca="1" t="shared" si="20"/>
        <v>0</v>
      </c>
    </row>
    <row r="163" spans="8:16" ht="15">
      <c r="H163">
        <f t="shared" si="23"/>
        <v>149</v>
      </c>
      <c r="I163">
        <f t="shared" si="21"/>
        <v>13</v>
      </c>
      <c r="J163">
        <f t="shared" si="22"/>
        <v>6</v>
      </c>
      <c r="K163">
        <f ca="1" t="shared" si="16"/>
        <v>0</v>
      </c>
      <c r="L163">
        <f>SUM($K$14:K163)</f>
        <v>78</v>
      </c>
      <c r="M163">
        <f t="shared" si="17"/>
      </c>
      <c r="N163">
        <f ca="1" t="shared" si="18"/>
        <v>0</v>
      </c>
      <c r="O163">
        <f ca="1" t="shared" si="19"/>
        <v>63</v>
      </c>
      <c r="P163">
        <f ca="1" t="shared" si="20"/>
        <v>0</v>
      </c>
    </row>
    <row r="164" spans="8:16" ht="15">
      <c r="H164">
        <f t="shared" si="23"/>
        <v>150</v>
      </c>
      <c r="I164">
        <f t="shared" si="21"/>
        <v>13</v>
      </c>
      <c r="J164">
        <f t="shared" si="22"/>
        <v>7</v>
      </c>
      <c r="K164">
        <f ca="1" t="shared" si="16"/>
        <v>0</v>
      </c>
      <c r="L164">
        <f>SUM($K$14:K164)</f>
        <v>78</v>
      </c>
      <c r="M164">
        <f t="shared" si="17"/>
      </c>
      <c r="N164">
        <f ca="1" t="shared" si="18"/>
        <v>0</v>
      </c>
      <c r="O164">
        <f ca="1" t="shared" si="19"/>
        <v>75</v>
      </c>
      <c r="P164">
        <f ca="1" t="shared" si="20"/>
        <v>0</v>
      </c>
    </row>
    <row r="165" spans="8:16" ht="15">
      <c r="H165">
        <f t="shared" si="23"/>
        <v>151</v>
      </c>
      <c r="I165">
        <f t="shared" si="21"/>
        <v>13</v>
      </c>
      <c r="J165">
        <f t="shared" si="22"/>
        <v>8</v>
      </c>
      <c r="K165">
        <f ca="1" t="shared" si="16"/>
        <v>0</v>
      </c>
      <c r="L165">
        <f>SUM($K$14:K165)</f>
        <v>78</v>
      </c>
      <c r="M165">
        <f t="shared" si="17"/>
      </c>
      <c r="N165">
        <f ca="1" t="shared" si="18"/>
        <v>0</v>
      </c>
      <c r="O165">
        <f ca="1" t="shared" si="19"/>
        <v>87</v>
      </c>
      <c r="P165">
        <f ca="1" t="shared" si="20"/>
        <v>0</v>
      </c>
    </row>
    <row r="166" spans="8:16" ht="15">
      <c r="H166">
        <f t="shared" si="23"/>
        <v>152</v>
      </c>
      <c r="I166">
        <f t="shared" si="21"/>
        <v>13</v>
      </c>
      <c r="J166">
        <f t="shared" si="22"/>
        <v>9</v>
      </c>
      <c r="K166">
        <f ca="1" t="shared" si="16"/>
        <v>0</v>
      </c>
      <c r="L166">
        <f>SUM($K$14:K166)</f>
        <v>78</v>
      </c>
      <c r="M166">
        <f t="shared" si="17"/>
      </c>
      <c r="N166">
        <f ca="1" t="shared" si="18"/>
        <v>0</v>
      </c>
      <c r="O166">
        <f ca="1" t="shared" si="19"/>
        <v>99</v>
      </c>
      <c r="P166">
        <f ca="1" t="shared" si="20"/>
        <v>0</v>
      </c>
    </row>
    <row r="167" spans="8:16" ht="15">
      <c r="H167">
        <f t="shared" si="23"/>
        <v>153</v>
      </c>
      <c r="I167">
        <f t="shared" si="21"/>
        <v>13</v>
      </c>
      <c r="J167">
        <f t="shared" si="22"/>
        <v>10</v>
      </c>
      <c r="K167">
        <f ca="1" t="shared" si="16"/>
        <v>0</v>
      </c>
      <c r="L167">
        <f>SUM($K$14:K167)</f>
        <v>78</v>
      </c>
      <c r="M167">
        <f t="shared" si="17"/>
      </c>
      <c r="N167">
        <f ca="1" t="shared" si="18"/>
        <v>0</v>
      </c>
      <c r="O167">
        <f ca="1" t="shared" si="19"/>
        <v>111</v>
      </c>
      <c r="P167">
        <f ca="1" t="shared" si="20"/>
        <v>0</v>
      </c>
    </row>
    <row r="168" spans="8:16" ht="15">
      <c r="H168">
        <f t="shared" si="23"/>
        <v>154</v>
      </c>
      <c r="I168">
        <f t="shared" si="21"/>
        <v>13</v>
      </c>
      <c r="J168">
        <f t="shared" si="22"/>
        <v>11</v>
      </c>
      <c r="K168">
        <f ca="1" t="shared" si="16"/>
        <v>0</v>
      </c>
      <c r="L168">
        <f>SUM($K$14:K168)</f>
        <v>78</v>
      </c>
      <c r="M168">
        <f t="shared" si="17"/>
      </c>
      <c r="N168">
        <f ca="1" t="shared" si="18"/>
        <v>0</v>
      </c>
      <c r="O168">
        <f ca="1" t="shared" si="19"/>
        <v>123</v>
      </c>
      <c r="P168">
        <f ca="1" t="shared" si="20"/>
        <v>0</v>
      </c>
    </row>
    <row r="169" spans="8:16" ht="15">
      <c r="H169">
        <f t="shared" si="23"/>
        <v>155</v>
      </c>
      <c r="I169">
        <f t="shared" si="21"/>
        <v>13</v>
      </c>
      <c r="J169">
        <f t="shared" si="22"/>
        <v>12</v>
      </c>
      <c r="K169">
        <f ca="1" t="shared" si="16"/>
        <v>0</v>
      </c>
      <c r="L169">
        <f>SUM($K$14:K169)</f>
        <v>78</v>
      </c>
      <c r="M169">
        <f t="shared" si="17"/>
      </c>
      <c r="N169">
        <f ca="1" t="shared" si="18"/>
        <v>0</v>
      </c>
      <c r="O169">
        <f ca="1" t="shared" si="19"/>
        <v>135</v>
      </c>
      <c r="P169">
        <f ca="1" t="shared" si="20"/>
        <v>0</v>
      </c>
    </row>
    <row r="170" spans="8:16" ht="15">
      <c r="H170">
        <f t="shared" si="23"/>
        <v>156</v>
      </c>
      <c r="I170">
        <f t="shared" si="21"/>
        <v>14</v>
      </c>
      <c r="J170">
        <f t="shared" si="22"/>
        <v>1</v>
      </c>
      <c r="K170">
        <f ca="1" t="shared" si="16"/>
        <v>0</v>
      </c>
      <c r="L170">
        <f>SUM($K$14:K170)</f>
        <v>78</v>
      </c>
      <c r="M170">
        <f t="shared" si="17"/>
      </c>
      <c r="N170">
        <f ca="1" t="shared" si="18"/>
        <v>0</v>
      </c>
      <c r="O170">
        <f ca="1" t="shared" si="19"/>
        <v>3</v>
      </c>
      <c r="P170">
        <f ca="1" t="shared" si="20"/>
        <v>0</v>
      </c>
    </row>
    <row r="171" spans="8:16" ht="15">
      <c r="H171">
        <f t="shared" si="23"/>
        <v>157</v>
      </c>
      <c r="I171">
        <f t="shared" si="21"/>
        <v>14</v>
      </c>
      <c r="J171">
        <f t="shared" si="22"/>
        <v>2</v>
      </c>
      <c r="K171">
        <f ca="1" t="shared" si="16"/>
        <v>0</v>
      </c>
      <c r="L171">
        <f>SUM($K$14:K171)</f>
        <v>78</v>
      </c>
      <c r="M171">
        <f t="shared" si="17"/>
      </c>
      <c r="N171">
        <f ca="1" t="shared" si="18"/>
        <v>0</v>
      </c>
      <c r="O171">
        <f ca="1" t="shared" si="19"/>
        <v>15</v>
      </c>
      <c r="P171">
        <f ca="1" t="shared" si="20"/>
        <v>0</v>
      </c>
    </row>
    <row r="172" spans="8:16" ht="15">
      <c r="H172">
        <f t="shared" si="23"/>
        <v>158</v>
      </c>
      <c r="I172">
        <f t="shared" si="21"/>
        <v>14</v>
      </c>
      <c r="J172">
        <f t="shared" si="22"/>
        <v>3</v>
      </c>
      <c r="K172">
        <f ca="1" t="shared" si="16"/>
        <v>0</v>
      </c>
      <c r="L172">
        <f>SUM($K$14:K172)</f>
        <v>78</v>
      </c>
      <c r="M172">
        <f t="shared" si="17"/>
      </c>
      <c r="N172">
        <f ca="1" t="shared" si="18"/>
        <v>0</v>
      </c>
      <c r="O172">
        <f ca="1" t="shared" si="19"/>
        <v>27</v>
      </c>
      <c r="P172">
        <f ca="1" t="shared" si="20"/>
        <v>0</v>
      </c>
    </row>
    <row r="173" spans="8:16" ht="15">
      <c r="H173">
        <f t="shared" si="23"/>
        <v>159</v>
      </c>
      <c r="I173">
        <f t="shared" si="21"/>
        <v>14</v>
      </c>
      <c r="J173">
        <f t="shared" si="22"/>
        <v>4</v>
      </c>
      <c r="K173">
        <f ca="1" t="shared" si="16"/>
        <v>0</v>
      </c>
      <c r="L173">
        <f>SUM($K$14:K173)</f>
        <v>78</v>
      </c>
      <c r="M173">
        <f t="shared" si="17"/>
      </c>
      <c r="N173">
        <f ca="1" t="shared" si="18"/>
        <v>0</v>
      </c>
      <c r="O173">
        <f ca="1" t="shared" si="19"/>
        <v>39</v>
      </c>
      <c r="P173">
        <f ca="1" t="shared" si="20"/>
        <v>0</v>
      </c>
    </row>
    <row r="174" spans="8:16" ht="15">
      <c r="H174">
        <f t="shared" si="23"/>
        <v>160</v>
      </c>
      <c r="I174">
        <f t="shared" si="21"/>
        <v>14</v>
      </c>
      <c r="J174">
        <f t="shared" si="22"/>
        <v>5</v>
      </c>
      <c r="K174">
        <f ca="1" t="shared" si="16"/>
        <v>0</v>
      </c>
      <c r="L174">
        <f>SUM($K$14:K174)</f>
        <v>78</v>
      </c>
      <c r="M174">
        <f t="shared" si="17"/>
      </c>
      <c r="N174">
        <f ca="1" t="shared" si="18"/>
        <v>0</v>
      </c>
      <c r="O174">
        <f ca="1" t="shared" si="19"/>
        <v>51</v>
      </c>
      <c r="P174">
        <f ca="1" t="shared" si="20"/>
        <v>0</v>
      </c>
    </row>
    <row r="175" spans="8:16" ht="15">
      <c r="H175">
        <f t="shared" si="23"/>
        <v>161</v>
      </c>
      <c r="I175">
        <f t="shared" si="21"/>
        <v>14</v>
      </c>
      <c r="J175">
        <f t="shared" si="22"/>
        <v>6</v>
      </c>
      <c r="K175">
        <f ca="1" t="shared" si="16"/>
        <v>0</v>
      </c>
      <c r="L175">
        <f>SUM($K$14:K175)</f>
        <v>78</v>
      </c>
      <c r="M175">
        <f t="shared" si="17"/>
      </c>
      <c r="N175">
        <f ca="1" t="shared" si="18"/>
        <v>0</v>
      </c>
      <c r="O175">
        <f ca="1" t="shared" si="19"/>
        <v>63</v>
      </c>
      <c r="P175">
        <f ca="1" t="shared" si="20"/>
        <v>0</v>
      </c>
    </row>
    <row r="176" spans="8:16" ht="15">
      <c r="H176">
        <f t="shared" si="23"/>
        <v>162</v>
      </c>
      <c r="I176">
        <f t="shared" si="21"/>
        <v>14</v>
      </c>
      <c r="J176">
        <f t="shared" si="22"/>
        <v>7</v>
      </c>
      <c r="K176">
        <f ca="1" t="shared" si="16"/>
        <v>0</v>
      </c>
      <c r="L176">
        <f>SUM($K$14:K176)</f>
        <v>78</v>
      </c>
      <c r="M176">
        <f t="shared" si="17"/>
      </c>
      <c r="N176">
        <f ca="1" t="shared" si="18"/>
        <v>0</v>
      </c>
      <c r="O176">
        <f ca="1" t="shared" si="19"/>
        <v>75</v>
      </c>
      <c r="P176">
        <f ca="1" t="shared" si="20"/>
        <v>0</v>
      </c>
    </row>
    <row r="177" spans="8:16" ht="15">
      <c r="H177">
        <f t="shared" si="23"/>
        <v>163</v>
      </c>
      <c r="I177">
        <f t="shared" si="21"/>
        <v>14</v>
      </c>
      <c r="J177">
        <f t="shared" si="22"/>
        <v>8</v>
      </c>
      <c r="K177">
        <f ca="1" t="shared" si="16"/>
        <v>0</v>
      </c>
      <c r="L177">
        <f>SUM($K$14:K177)</f>
        <v>78</v>
      </c>
      <c r="M177">
        <f t="shared" si="17"/>
      </c>
      <c r="N177">
        <f ca="1" t="shared" si="18"/>
        <v>0</v>
      </c>
      <c r="O177">
        <f ca="1" t="shared" si="19"/>
        <v>87</v>
      </c>
      <c r="P177">
        <f ca="1" t="shared" si="20"/>
        <v>0</v>
      </c>
    </row>
    <row r="178" spans="8:16" ht="15">
      <c r="H178">
        <f t="shared" si="23"/>
        <v>164</v>
      </c>
      <c r="I178">
        <f t="shared" si="21"/>
        <v>14</v>
      </c>
      <c r="J178">
        <f t="shared" si="22"/>
        <v>9</v>
      </c>
      <c r="K178">
        <f ca="1" t="shared" si="16"/>
        <v>0</v>
      </c>
      <c r="L178">
        <f>SUM($K$14:K178)</f>
        <v>78</v>
      </c>
      <c r="M178">
        <f t="shared" si="17"/>
      </c>
      <c r="N178">
        <f ca="1" t="shared" si="18"/>
        <v>0</v>
      </c>
      <c r="O178">
        <f ca="1" t="shared" si="19"/>
        <v>99</v>
      </c>
      <c r="P178">
        <f ca="1" t="shared" si="20"/>
        <v>0</v>
      </c>
    </row>
    <row r="179" spans="8:16" ht="15">
      <c r="H179">
        <f t="shared" si="23"/>
        <v>165</v>
      </c>
      <c r="I179">
        <f t="shared" si="21"/>
        <v>14</v>
      </c>
      <c r="J179">
        <f t="shared" si="22"/>
        <v>10</v>
      </c>
      <c r="K179">
        <f ca="1" t="shared" si="16"/>
        <v>0</v>
      </c>
      <c r="L179">
        <f>SUM($K$14:K179)</f>
        <v>78</v>
      </c>
      <c r="M179">
        <f t="shared" si="17"/>
      </c>
      <c r="N179">
        <f ca="1" t="shared" si="18"/>
        <v>0</v>
      </c>
      <c r="O179">
        <f ca="1" t="shared" si="19"/>
        <v>111</v>
      </c>
      <c r="P179">
        <f ca="1" t="shared" si="20"/>
        <v>0</v>
      </c>
    </row>
    <row r="180" spans="8:16" ht="15">
      <c r="H180">
        <f t="shared" si="23"/>
        <v>166</v>
      </c>
      <c r="I180">
        <f t="shared" si="21"/>
        <v>14</v>
      </c>
      <c r="J180">
        <f t="shared" si="22"/>
        <v>11</v>
      </c>
      <c r="K180">
        <f ca="1" t="shared" si="16"/>
        <v>0</v>
      </c>
      <c r="L180">
        <f>SUM($K$14:K180)</f>
        <v>78</v>
      </c>
      <c r="M180">
        <f t="shared" si="17"/>
      </c>
      <c r="N180">
        <f ca="1" t="shared" si="18"/>
        <v>0</v>
      </c>
      <c r="O180">
        <f ca="1" t="shared" si="19"/>
        <v>123</v>
      </c>
      <c r="P180">
        <f ca="1" t="shared" si="20"/>
        <v>0</v>
      </c>
    </row>
    <row r="181" spans="8:16" ht="15">
      <c r="H181">
        <f t="shared" si="23"/>
        <v>167</v>
      </c>
      <c r="I181">
        <f t="shared" si="21"/>
        <v>14</v>
      </c>
      <c r="J181">
        <f t="shared" si="22"/>
        <v>12</v>
      </c>
      <c r="K181">
        <f ca="1" t="shared" si="16"/>
        <v>0</v>
      </c>
      <c r="L181">
        <f>SUM($K$14:K181)</f>
        <v>78</v>
      </c>
      <c r="M181">
        <f t="shared" si="17"/>
      </c>
      <c r="N181">
        <f ca="1" t="shared" si="18"/>
        <v>0</v>
      </c>
      <c r="O181">
        <f ca="1" t="shared" si="19"/>
        <v>135</v>
      </c>
      <c r="P181">
        <f ca="1" t="shared" si="20"/>
        <v>0</v>
      </c>
    </row>
    <row r="182" spans="8:16" ht="15">
      <c r="H182">
        <f t="shared" si="23"/>
        <v>168</v>
      </c>
      <c r="I182">
        <f t="shared" si="21"/>
        <v>15</v>
      </c>
      <c r="J182">
        <f t="shared" si="22"/>
        <v>1</v>
      </c>
      <c r="K182">
        <f ca="1" t="shared" si="16"/>
        <v>0</v>
      </c>
      <c r="L182">
        <f>SUM($K$14:K182)</f>
        <v>78</v>
      </c>
      <c r="M182">
        <f t="shared" si="17"/>
      </c>
      <c r="N182">
        <f ca="1" t="shared" si="18"/>
        <v>0</v>
      </c>
      <c r="O182">
        <f ca="1" t="shared" si="19"/>
        <v>3</v>
      </c>
      <c r="P182">
        <f ca="1" t="shared" si="20"/>
        <v>0</v>
      </c>
    </row>
    <row r="183" spans="8:16" ht="15">
      <c r="H183">
        <f t="shared" si="23"/>
        <v>169</v>
      </c>
      <c r="I183">
        <f t="shared" si="21"/>
        <v>15</v>
      </c>
      <c r="J183">
        <f t="shared" si="22"/>
        <v>2</v>
      </c>
      <c r="K183">
        <f ca="1" t="shared" si="16"/>
        <v>0</v>
      </c>
      <c r="L183">
        <f>SUM($K$14:K183)</f>
        <v>78</v>
      </c>
      <c r="M183">
        <f t="shared" si="17"/>
      </c>
      <c r="N183">
        <f ca="1" t="shared" si="18"/>
        <v>0</v>
      </c>
      <c r="O183">
        <f ca="1" t="shared" si="19"/>
        <v>15</v>
      </c>
      <c r="P183">
        <f ca="1" t="shared" si="20"/>
        <v>0</v>
      </c>
    </row>
    <row r="184" spans="8:16" ht="15">
      <c r="H184">
        <f t="shared" si="23"/>
        <v>170</v>
      </c>
      <c r="I184">
        <f t="shared" si="21"/>
        <v>15</v>
      </c>
      <c r="J184">
        <f t="shared" si="22"/>
        <v>3</v>
      </c>
      <c r="K184">
        <f ca="1" t="shared" si="16"/>
        <v>0</v>
      </c>
      <c r="L184">
        <f>SUM($K$14:K184)</f>
        <v>78</v>
      </c>
      <c r="M184">
        <f t="shared" si="17"/>
      </c>
      <c r="N184">
        <f ca="1" t="shared" si="18"/>
        <v>0</v>
      </c>
      <c r="O184">
        <f ca="1" t="shared" si="19"/>
        <v>27</v>
      </c>
      <c r="P184">
        <f ca="1" t="shared" si="20"/>
        <v>0</v>
      </c>
    </row>
    <row r="185" spans="8:16" ht="15">
      <c r="H185">
        <f t="shared" si="23"/>
        <v>171</v>
      </c>
      <c r="I185">
        <f t="shared" si="21"/>
        <v>15</v>
      </c>
      <c r="J185">
        <f t="shared" si="22"/>
        <v>4</v>
      </c>
      <c r="K185">
        <f ca="1" t="shared" si="16"/>
        <v>0</v>
      </c>
      <c r="L185">
        <f>SUM($K$14:K185)</f>
        <v>78</v>
      </c>
      <c r="M185">
        <f t="shared" si="17"/>
      </c>
      <c r="N185">
        <f ca="1" t="shared" si="18"/>
        <v>0</v>
      </c>
      <c r="O185">
        <f ca="1" t="shared" si="19"/>
        <v>39</v>
      </c>
      <c r="P185">
        <f ca="1" t="shared" si="20"/>
        <v>0</v>
      </c>
    </row>
    <row r="186" spans="8:16" ht="15">
      <c r="H186">
        <f t="shared" si="23"/>
        <v>172</v>
      </c>
      <c r="I186">
        <f t="shared" si="21"/>
        <v>15</v>
      </c>
      <c r="J186">
        <f t="shared" si="22"/>
        <v>5</v>
      </c>
      <c r="K186">
        <f ca="1" t="shared" si="16"/>
        <v>0</v>
      </c>
      <c r="L186">
        <f>SUM($K$14:K186)</f>
        <v>78</v>
      </c>
      <c r="M186">
        <f t="shared" si="17"/>
      </c>
      <c r="N186">
        <f ca="1" t="shared" si="18"/>
        <v>0</v>
      </c>
      <c r="O186">
        <f ca="1" t="shared" si="19"/>
        <v>51</v>
      </c>
      <c r="P186">
        <f ca="1" t="shared" si="20"/>
        <v>0</v>
      </c>
    </row>
    <row r="187" spans="8:16" ht="15">
      <c r="H187">
        <f t="shared" si="23"/>
        <v>173</v>
      </c>
      <c r="I187">
        <f t="shared" si="21"/>
        <v>15</v>
      </c>
      <c r="J187">
        <f t="shared" si="22"/>
        <v>6</v>
      </c>
      <c r="K187">
        <f ca="1" t="shared" si="16"/>
        <v>0</v>
      </c>
      <c r="L187">
        <f>SUM($K$14:K187)</f>
        <v>78</v>
      </c>
      <c r="M187">
        <f t="shared" si="17"/>
      </c>
      <c r="N187">
        <f ca="1" t="shared" si="18"/>
        <v>0</v>
      </c>
      <c r="O187">
        <f ca="1" t="shared" si="19"/>
        <v>63</v>
      </c>
      <c r="P187">
        <f ca="1" t="shared" si="20"/>
        <v>0</v>
      </c>
    </row>
    <row r="188" spans="8:16" ht="15">
      <c r="H188">
        <f t="shared" si="23"/>
        <v>174</v>
      </c>
      <c r="I188">
        <f t="shared" si="21"/>
        <v>15</v>
      </c>
      <c r="J188">
        <f t="shared" si="22"/>
        <v>7</v>
      </c>
      <c r="K188">
        <f ca="1" t="shared" si="16"/>
        <v>0</v>
      </c>
      <c r="L188">
        <f>SUM($K$14:K188)</f>
        <v>78</v>
      </c>
      <c r="M188">
        <f t="shared" si="17"/>
      </c>
      <c r="N188">
        <f ca="1" t="shared" si="18"/>
        <v>0</v>
      </c>
      <c r="O188">
        <f ca="1" t="shared" si="19"/>
        <v>75</v>
      </c>
      <c r="P188">
        <f ca="1" t="shared" si="20"/>
        <v>0</v>
      </c>
    </row>
    <row r="189" spans="8:16" ht="15">
      <c r="H189">
        <f t="shared" si="23"/>
        <v>175</v>
      </c>
      <c r="I189">
        <f t="shared" si="21"/>
        <v>15</v>
      </c>
      <c r="J189">
        <f t="shared" si="22"/>
        <v>8</v>
      </c>
      <c r="K189">
        <f ca="1" t="shared" si="16"/>
        <v>0</v>
      </c>
      <c r="L189">
        <f>SUM($K$14:K189)</f>
        <v>78</v>
      </c>
      <c r="M189">
        <f t="shared" si="17"/>
      </c>
      <c r="N189">
        <f ca="1" t="shared" si="18"/>
        <v>0</v>
      </c>
      <c r="O189">
        <f ca="1" t="shared" si="19"/>
        <v>87</v>
      </c>
      <c r="P189">
        <f ca="1" t="shared" si="20"/>
        <v>0</v>
      </c>
    </row>
    <row r="190" spans="8:16" ht="15">
      <c r="H190">
        <f t="shared" si="23"/>
        <v>176</v>
      </c>
      <c r="I190">
        <f t="shared" si="21"/>
        <v>15</v>
      </c>
      <c r="J190">
        <f t="shared" si="22"/>
        <v>9</v>
      </c>
      <c r="K190">
        <f ca="1" t="shared" si="16"/>
        <v>0</v>
      </c>
      <c r="L190">
        <f>SUM($K$14:K190)</f>
        <v>78</v>
      </c>
      <c r="M190">
        <f t="shared" si="17"/>
      </c>
      <c r="N190">
        <f ca="1" t="shared" si="18"/>
        <v>0</v>
      </c>
      <c r="O190">
        <f ca="1" t="shared" si="19"/>
        <v>99</v>
      </c>
      <c r="P190">
        <f ca="1" t="shared" si="20"/>
        <v>0</v>
      </c>
    </row>
    <row r="191" spans="8:16" ht="15">
      <c r="H191">
        <f t="shared" si="23"/>
        <v>177</v>
      </c>
      <c r="I191">
        <f t="shared" si="21"/>
        <v>15</v>
      </c>
      <c r="J191">
        <f t="shared" si="22"/>
        <v>10</v>
      </c>
      <c r="K191">
        <f ca="1" t="shared" si="16"/>
        <v>0</v>
      </c>
      <c r="L191">
        <f>SUM($K$14:K191)</f>
        <v>78</v>
      </c>
      <c r="M191">
        <f t="shared" si="17"/>
      </c>
      <c r="N191">
        <f ca="1" t="shared" si="18"/>
        <v>0</v>
      </c>
      <c r="O191">
        <f ca="1" t="shared" si="19"/>
        <v>111</v>
      </c>
      <c r="P191">
        <f ca="1" t="shared" si="20"/>
        <v>0</v>
      </c>
    </row>
    <row r="192" spans="8:16" ht="15">
      <c r="H192">
        <f t="shared" si="23"/>
        <v>178</v>
      </c>
      <c r="I192">
        <f t="shared" si="21"/>
        <v>15</v>
      </c>
      <c r="J192">
        <f t="shared" si="22"/>
        <v>11</v>
      </c>
      <c r="K192">
        <f ca="1" t="shared" si="16"/>
        <v>0</v>
      </c>
      <c r="L192">
        <f>SUM($K$14:K192)</f>
        <v>78</v>
      </c>
      <c r="M192">
        <f t="shared" si="17"/>
      </c>
      <c r="N192">
        <f ca="1" t="shared" si="18"/>
        <v>0</v>
      </c>
      <c r="O192">
        <f ca="1" t="shared" si="19"/>
        <v>123</v>
      </c>
      <c r="P192">
        <f ca="1" t="shared" si="20"/>
        <v>0</v>
      </c>
    </row>
    <row r="193" spans="8:16" ht="15">
      <c r="H193">
        <f t="shared" si="23"/>
        <v>179</v>
      </c>
      <c r="I193">
        <f t="shared" si="21"/>
        <v>15</v>
      </c>
      <c r="J193">
        <f t="shared" si="22"/>
        <v>12</v>
      </c>
      <c r="K193">
        <f ca="1" t="shared" si="16"/>
        <v>0</v>
      </c>
      <c r="L193">
        <f>SUM($K$14:K193)</f>
        <v>78</v>
      </c>
      <c r="M193">
        <f t="shared" si="17"/>
      </c>
      <c r="N193">
        <f ca="1" t="shared" si="18"/>
        <v>0</v>
      </c>
      <c r="O193">
        <f ca="1" t="shared" si="19"/>
        <v>135</v>
      </c>
      <c r="P193">
        <f ca="1" t="shared" si="20"/>
        <v>0</v>
      </c>
    </row>
    <row r="194" spans="8:16" ht="15">
      <c r="H194">
        <f t="shared" si="23"/>
        <v>180</v>
      </c>
      <c r="I194">
        <f t="shared" si="21"/>
        <v>16</v>
      </c>
      <c r="J194">
        <f t="shared" si="22"/>
        <v>1</v>
      </c>
      <c r="K194">
        <f ca="1" t="shared" si="16"/>
        <v>0</v>
      </c>
      <c r="L194">
        <f>SUM($K$14:K194)</f>
        <v>78</v>
      </c>
      <c r="M194">
        <f t="shared" si="17"/>
      </c>
      <c r="N194">
        <f ca="1" t="shared" si="18"/>
        <v>0</v>
      </c>
      <c r="O194">
        <f ca="1" t="shared" si="19"/>
        <v>3</v>
      </c>
      <c r="P194">
        <f ca="1" t="shared" si="20"/>
        <v>0</v>
      </c>
    </row>
    <row r="195" spans="8:16" ht="15">
      <c r="H195">
        <f t="shared" si="23"/>
        <v>181</v>
      </c>
      <c r="I195">
        <f t="shared" si="21"/>
        <v>16</v>
      </c>
      <c r="J195">
        <f t="shared" si="22"/>
        <v>2</v>
      </c>
      <c r="K195">
        <f ca="1" t="shared" si="16"/>
        <v>0</v>
      </c>
      <c r="L195">
        <f>SUM($K$14:K195)</f>
        <v>78</v>
      </c>
      <c r="M195">
        <f t="shared" si="17"/>
      </c>
      <c r="N195">
        <f ca="1" t="shared" si="18"/>
        <v>0</v>
      </c>
      <c r="O195">
        <f ca="1" t="shared" si="19"/>
        <v>15</v>
      </c>
      <c r="P195">
        <f ca="1" t="shared" si="20"/>
        <v>0</v>
      </c>
    </row>
    <row r="196" spans="8:16" ht="15">
      <c r="H196">
        <f t="shared" si="23"/>
        <v>182</v>
      </c>
      <c r="I196">
        <f t="shared" si="21"/>
        <v>16</v>
      </c>
      <c r="J196">
        <f t="shared" si="22"/>
        <v>3</v>
      </c>
      <c r="K196">
        <f ca="1" t="shared" si="16"/>
        <v>0</v>
      </c>
      <c r="L196">
        <f>SUM($K$14:K196)</f>
        <v>78</v>
      </c>
      <c r="M196">
        <f t="shared" si="17"/>
      </c>
      <c r="N196">
        <f ca="1" t="shared" si="18"/>
        <v>0</v>
      </c>
      <c r="O196">
        <f ca="1" t="shared" si="19"/>
        <v>27</v>
      </c>
      <c r="P196">
        <f ca="1" t="shared" si="20"/>
        <v>0</v>
      </c>
    </row>
    <row r="197" spans="8:16" ht="15">
      <c r="H197">
        <f t="shared" si="23"/>
        <v>183</v>
      </c>
      <c r="I197">
        <f t="shared" si="21"/>
        <v>16</v>
      </c>
      <c r="J197">
        <f t="shared" si="22"/>
        <v>4</v>
      </c>
      <c r="K197">
        <f ca="1" t="shared" si="16"/>
        <v>0</v>
      </c>
      <c r="L197">
        <f>SUM($K$14:K197)</f>
        <v>78</v>
      </c>
      <c r="M197">
        <f t="shared" si="17"/>
      </c>
      <c r="N197">
        <f ca="1" t="shared" si="18"/>
        <v>0</v>
      </c>
      <c r="O197">
        <f ca="1" t="shared" si="19"/>
        <v>39</v>
      </c>
      <c r="P197">
        <f ca="1" t="shared" si="20"/>
        <v>0</v>
      </c>
    </row>
    <row r="198" spans="8:16" ht="15">
      <c r="H198">
        <f t="shared" si="23"/>
        <v>184</v>
      </c>
      <c r="I198">
        <f t="shared" si="21"/>
        <v>16</v>
      </c>
      <c r="J198">
        <f t="shared" si="22"/>
        <v>5</v>
      </c>
      <c r="K198">
        <f ca="1" t="shared" si="16"/>
        <v>0</v>
      </c>
      <c r="L198">
        <f>SUM($K$14:K198)</f>
        <v>78</v>
      </c>
      <c r="M198">
        <f t="shared" si="17"/>
      </c>
      <c r="N198">
        <f ca="1" t="shared" si="18"/>
        <v>0</v>
      </c>
      <c r="O198">
        <f ca="1" t="shared" si="19"/>
        <v>51</v>
      </c>
      <c r="P198">
        <f ca="1" t="shared" si="20"/>
        <v>0</v>
      </c>
    </row>
    <row r="199" spans="8:16" ht="15">
      <c r="H199">
        <f t="shared" si="23"/>
        <v>185</v>
      </c>
      <c r="I199">
        <f t="shared" si="21"/>
        <v>16</v>
      </c>
      <c r="J199">
        <f t="shared" si="22"/>
        <v>6</v>
      </c>
      <c r="K199">
        <f ca="1" t="shared" si="16"/>
        <v>0</v>
      </c>
      <c r="L199">
        <f>SUM($K$14:K199)</f>
        <v>78</v>
      </c>
      <c r="M199">
        <f t="shared" si="17"/>
      </c>
      <c r="N199">
        <f ca="1" t="shared" si="18"/>
        <v>0</v>
      </c>
      <c r="O199">
        <f ca="1" t="shared" si="19"/>
        <v>63</v>
      </c>
      <c r="P199">
        <f ca="1" t="shared" si="20"/>
        <v>0</v>
      </c>
    </row>
    <row r="200" spans="8:16" ht="15">
      <c r="H200">
        <f t="shared" si="23"/>
        <v>186</v>
      </c>
      <c r="I200">
        <f t="shared" si="21"/>
        <v>16</v>
      </c>
      <c r="J200">
        <f t="shared" si="22"/>
        <v>7</v>
      </c>
      <c r="K200">
        <f ca="1" t="shared" si="16"/>
        <v>0</v>
      </c>
      <c r="L200">
        <f>SUM($K$14:K200)</f>
        <v>78</v>
      </c>
      <c r="M200">
        <f t="shared" si="17"/>
      </c>
      <c r="N200">
        <f ca="1" t="shared" si="18"/>
        <v>0</v>
      </c>
      <c r="O200">
        <f ca="1" t="shared" si="19"/>
        <v>75</v>
      </c>
      <c r="P200">
        <f ca="1" t="shared" si="20"/>
        <v>0</v>
      </c>
    </row>
    <row r="201" spans="8:16" ht="15">
      <c r="H201">
        <f t="shared" si="23"/>
        <v>187</v>
      </c>
      <c r="I201">
        <f t="shared" si="21"/>
        <v>16</v>
      </c>
      <c r="J201">
        <f t="shared" si="22"/>
        <v>8</v>
      </c>
      <c r="K201">
        <f ca="1" t="shared" si="16"/>
        <v>0</v>
      </c>
      <c r="L201">
        <f>SUM($K$14:K201)</f>
        <v>78</v>
      </c>
      <c r="M201">
        <f t="shared" si="17"/>
      </c>
      <c r="N201">
        <f ca="1" t="shared" si="18"/>
        <v>0</v>
      </c>
      <c r="O201">
        <f ca="1" t="shared" si="19"/>
        <v>87</v>
      </c>
      <c r="P201">
        <f ca="1" t="shared" si="20"/>
        <v>0</v>
      </c>
    </row>
    <row r="202" spans="8:16" ht="15">
      <c r="H202">
        <f t="shared" si="23"/>
        <v>188</v>
      </c>
      <c r="I202">
        <f t="shared" si="21"/>
        <v>16</v>
      </c>
      <c r="J202">
        <f t="shared" si="22"/>
        <v>9</v>
      </c>
      <c r="K202">
        <f ca="1" t="shared" si="16"/>
        <v>0</v>
      </c>
      <c r="L202">
        <f>SUM($K$14:K202)</f>
        <v>78</v>
      </c>
      <c r="M202">
        <f t="shared" si="17"/>
      </c>
      <c r="N202">
        <f ca="1" t="shared" si="18"/>
        <v>0</v>
      </c>
      <c r="O202">
        <f ca="1" t="shared" si="19"/>
        <v>99</v>
      </c>
      <c r="P202">
        <f ca="1" t="shared" si="20"/>
        <v>0</v>
      </c>
    </row>
    <row r="203" spans="8:16" ht="15">
      <c r="H203">
        <f t="shared" si="23"/>
        <v>189</v>
      </c>
      <c r="I203">
        <f t="shared" si="21"/>
        <v>16</v>
      </c>
      <c r="J203">
        <f t="shared" si="22"/>
        <v>10</v>
      </c>
      <c r="K203">
        <f ca="1" t="shared" si="16"/>
        <v>0</v>
      </c>
      <c r="L203">
        <f>SUM($K$14:K203)</f>
        <v>78</v>
      </c>
      <c r="M203">
        <f t="shared" si="17"/>
      </c>
      <c r="N203">
        <f ca="1" t="shared" si="18"/>
        <v>0</v>
      </c>
      <c r="O203">
        <f ca="1" t="shared" si="19"/>
        <v>111</v>
      </c>
      <c r="P203">
        <f ca="1" t="shared" si="20"/>
        <v>0</v>
      </c>
    </row>
    <row r="204" spans="8:16" ht="15">
      <c r="H204">
        <f t="shared" si="23"/>
        <v>190</v>
      </c>
      <c r="I204">
        <f t="shared" si="21"/>
        <v>16</v>
      </c>
      <c r="J204">
        <f t="shared" si="22"/>
        <v>11</v>
      </c>
      <c r="K204">
        <f ca="1" t="shared" si="16"/>
        <v>0</v>
      </c>
      <c r="L204">
        <f>SUM($K$14:K204)</f>
        <v>78</v>
      </c>
      <c r="M204">
        <f t="shared" si="17"/>
      </c>
      <c r="N204">
        <f ca="1" t="shared" si="18"/>
        <v>0</v>
      </c>
      <c r="O204">
        <f ca="1" t="shared" si="19"/>
        <v>123</v>
      </c>
      <c r="P204">
        <f ca="1" t="shared" si="20"/>
        <v>0</v>
      </c>
    </row>
    <row r="205" spans="8:16" ht="15">
      <c r="H205">
        <f t="shared" si="23"/>
        <v>191</v>
      </c>
      <c r="I205">
        <f t="shared" si="21"/>
        <v>16</v>
      </c>
      <c r="J205">
        <f t="shared" si="22"/>
        <v>12</v>
      </c>
      <c r="K205">
        <f ca="1" t="shared" si="16"/>
        <v>0</v>
      </c>
      <c r="L205">
        <f>SUM($K$14:K205)</f>
        <v>78</v>
      </c>
      <c r="M205">
        <f t="shared" si="17"/>
      </c>
      <c r="N205">
        <f ca="1" t="shared" si="18"/>
        <v>0</v>
      </c>
      <c r="O205">
        <f ca="1" t="shared" si="19"/>
        <v>135</v>
      </c>
      <c r="P205">
        <f ca="1" t="shared" si="20"/>
        <v>0</v>
      </c>
    </row>
    <row r="206" spans="8:16" ht="15">
      <c r="H206">
        <f t="shared" si="23"/>
        <v>192</v>
      </c>
      <c r="I206">
        <f t="shared" si="21"/>
        <v>17</v>
      </c>
      <c r="J206">
        <f t="shared" si="22"/>
        <v>1</v>
      </c>
      <c r="K206">
        <f aca="true" ca="1" t="shared" si="24" ref="K206:K269">IF(AND(I206&lt;=$E$15,ISNUMBER(OFFSET(premiums,I206,J206))),1,0)</f>
        <v>0</v>
      </c>
      <c r="L206">
        <f>SUM($K$14:K206)</f>
        <v>78</v>
      </c>
      <c r="M206">
        <f aca="true" t="shared" si="25" ref="M206:M269">IF(K206=1,L206,"")</f>
      </c>
      <c r="N206" t="str">
        <f aca="true" ca="1" t="shared" si="26" ref="N206:N269">OFFSET(prem_origins,I206,0)</f>
        <v>Please wait up to a couple of minutes for your paper—I have cheap hosting!</v>
      </c>
      <c r="O206">
        <f aca="true" ca="1" t="shared" si="27" ref="O206:O269">OFFSET(premiums,0,J206)</f>
        <v>3</v>
      </c>
      <c r="P206">
        <f aca="true" ca="1" t="shared" si="28" ref="P206:P269">OFFSET(premiums,I206,J206)</f>
        <v>0</v>
      </c>
    </row>
    <row r="207" spans="8:16" ht="15">
      <c r="H207">
        <f t="shared" si="23"/>
        <v>193</v>
      </c>
      <c r="I207">
        <f aca="true" t="shared" si="29" ref="I207:I270">FLOOR(H207/$E$15,1)+1</f>
        <v>17</v>
      </c>
      <c r="J207">
        <f aca="true" t="shared" si="30" ref="J207:J270">MOD(H207,$E$14)+1</f>
        <v>2</v>
      </c>
      <c r="K207">
        <f ca="1" t="shared" si="24"/>
        <v>0</v>
      </c>
      <c r="L207">
        <f>SUM($K$14:K207)</f>
        <v>78</v>
      </c>
      <c r="M207">
        <f t="shared" si="25"/>
      </c>
      <c r="N207" t="str">
        <f ca="1" t="shared" si="26"/>
        <v>Please wait up to a couple of minutes for your paper—I have cheap hosting!</v>
      </c>
      <c r="O207">
        <f ca="1" t="shared" si="27"/>
        <v>15</v>
      </c>
      <c r="P207">
        <f ca="1" t="shared" si="28"/>
        <v>0</v>
      </c>
    </row>
    <row r="208" spans="8:16" ht="15">
      <c r="H208">
        <f aca="true" t="shared" si="31" ref="H208:H271">H207+1</f>
        <v>194</v>
      </c>
      <c r="I208">
        <f t="shared" si="29"/>
        <v>17</v>
      </c>
      <c r="J208">
        <f t="shared" si="30"/>
        <v>3</v>
      </c>
      <c r="K208">
        <f ca="1" t="shared" si="24"/>
        <v>0</v>
      </c>
      <c r="L208">
        <f>SUM($K$14:K208)</f>
        <v>78</v>
      </c>
      <c r="M208">
        <f t="shared" si="25"/>
      </c>
      <c r="N208" t="str">
        <f ca="1" t="shared" si="26"/>
        <v>Please wait up to a couple of minutes for your paper—I have cheap hosting!</v>
      </c>
      <c r="O208">
        <f ca="1" t="shared" si="27"/>
        <v>27</v>
      </c>
      <c r="P208">
        <f ca="1" t="shared" si="28"/>
        <v>0</v>
      </c>
    </row>
    <row r="209" spans="8:16" ht="15">
      <c r="H209">
        <f t="shared" si="31"/>
        <v>195</v>
      </c>
      <c r="I209">
        <f t="shared" si="29"/>
        <v>17</v>
      </c>
      <c r="J209">
        <f t="shared" si="30"/>
        <v>4</v>
      </c>
      <c r="K209">
        <f ca="1" t="shared" si="24"/>
        <v>0</v>
      </c>
      <c r="L209">
        <f>SUM($K$14:K209)</f>
        <v>78</v>
      </c>
      <c r="M209">
        <f t="shared" si="25"/>
      </c>
      <c r="N209" t="str">
        <f ca="1" t="shared" si="26"/>
        <v>Please wait up to a couple of minutes for your paper—I have cheap hosting!</v>
      </c>
      <c r="O209">
        <f ca="1" t="shared" si="27"/>
        <v>39</v>
      </c>
      <c r="P209">
        <f ca="1" t="shared" si="28"/>
        <v>0</v>
      </c>
    </row>
    <row r="210" spans="8:16" ht="15">
      <c r="H210">
        <f t="shared" si="31"/>
        <v>196</v>
      </c>
      <c r="I210">
        <f t="shared" si="29"/>
        <v>17</v>
      </c>
      <c r="J210">
        <f t="shared" si="30"/>
        <v>5</v>
      </c>
      <c r="K210">
        <f ca="1" t="shared" si="24"/>
        <v>0</v>
      </c>
      <c r="L210">
        <f>SUM($K$14:K210)</f>
        <v>78</v>
      </c>
      <c r="M210">
        <f t="shared" si="25"/>
      </c>
      <c r="N210" t="str">
        <f ca="1" t="shared" si="26"/>
        <v>Please wait up to a couple of minutes for your paper—I have cheap hosting!</v>
      </c>
      <c r="O210">
        <f ca="1" t="shared" si="27"/>
        <v>51</v>
      </c>
      <c r="P210">
        <f ca="1" t="shared" si="28"/>
        <v>0</v>
      </c>
    </row>
    <row r="211" spans="8:16" ht="15">
      <c r="H211">
        <f t="shared" si="31"/>
        <v>197</v>
      </c>
      <c r="I211">
        <f t="shared" si="29"/>
        <v>17</v>
      </c>
      <c r="J211">
        <f t="shared" si="30"/>
        <v>6</v>
      </c>
      <c r="K211">
        <f ca="1" t="shared" si="24"/>
        <v>0</v>
      </c>
      <c r="L211">
        <f>SUM($K$14:K211)</f>
        <v>78</v>
      </c>
      <c r="M211">
        <f t="shared" si="25"/>
      </c>
      <c r="N211" t="str">
        <f ca="1" t="shared" si="26"/>
        <v>Please wait up to a couple of minutes for your paper—I have cheap hosting!</v>
      </c>
      <c r="O211">
        <f ca="1" t="shared" si="27"/>
        <v>63</v>
      </c>
      <c r="P211">
        <f ca="1" t="shared" si="28"/>
        <v>0</v>
      </c>
    </row>
    <row r="212" spans="8:16" ht="15">
      <c r="H212">
        <f t="shared" si="31"/>
        <v>198</v>
      </c>
      <c r="I212">
        <f t="shared" si="29"/>
        <v>17</v>
      </c>
      <c r="J212">
        <f t="shared" si="30"/>
        <v>7</v>
      </c>
      <c r="K212">
        <f ca="1" t="shared" si="24"/>
        <v>0</v>
      </c>
      <c r="L212">
        <f>SUM($K$14:K212)</f>
        <v>78</v>
      </c>
      <c r="M212">
        <f t="shared" si="25"/>
      </c>
      <c r="N212" t="str">
        <f ca="1" t="shared" si="26"/>
        <v>Please wait up to a couple of minutes for your paper—I have cheap hosting!</v>
      </c>
      <c r="O212">
        <f ca="1" t="shared" si="27"/>
        <v>75</v>
      </c>
      <c r="P212">
        <f ca="1" t="shared" si="28"/>
        <v>0</v>
      </c>
    </row>
    <row r="213" spans="8:16" ht="15">
      <c r="H213">
        <f t="shared" si="31"/>
        <v>199</v>
      </c>
      <c r="I213">
        <f t="shared" si="29"/>
        <v>17</v>
      </c>
      <c r="J213">
        <f t="shared" si="30"/>
        <v>8</v>
      </c>
      <c r="K213">
        <f ca="1" t="shared" si="24"/>
        <v>0</v>
      </c>
      <c r="L213">
        <f>SUM($K$14:K213)</f>
        <v>78</v>
      </c>
      <c r="M213">
        <f t="shared" si="25"/>
      </c>
      <c r="N213" t="str">
        <f ca="1" t="shared" si="26"/>
        <v>Please wait up to a couple of minutes for your paper—I have cheap hosting!</v>
      </c>
      <c r="O213">
        <f ca="1" t="shared" si="27"/>
        <v>87</v>
      </c>
      <c r="P213">
        <f ca="1" t="shared" si="28"/>
        <v>0</v>
      </c>
    </row>
    <row r="214" spans="8:16" ht="15">
      <c r="H214">
        <f t="shared" si="31"/>
        <v>200</v>
      </c>
      <c r="I214">
        <f t="shared" si="29"/>
        <v>17</v>
      </c>
      <c r="J214">
        <f t="shared" si="30"/>
        <v>9</v>
      </c>
      <c r="K214">
        <f ca="1" t="shared" si="24"/>
        <v>0</v>
      </c>
      <c r="L214">
        <f>SUM($K$14:K214)</f>
        <v>78</v>
      </c>
      <c r="M214">
        <f t="shared" si="25"/>
      </c>
      <c r="N214" t="str">
        <f ca="1" t="shared" si="26"/>
        <v>Please wait up to a couple of minutes for your paper—I have cheap hosting!</v>
      </c>
      <c r="O214">
        <f ca="1" t="shared" si="27"/>
        <v>99</v>
      </c>
      <c r="P214">
        <f ca="1" t="shared" si="28"/>
        <v>0</v>
      </c>
    </row>
    <row r="215" spans="8:16" ht="15">
      <c r="H215">
        <f t="shared" si="31"/>
        <v>201</v>
      </c>
      <c r="I215">
        <f t="shared" si="29"/>
        <v>17</v>
      </c>
      <c r="J215">
        <f t="shared" si="30"/>
        <v>10</v>
      </c>
      <c r="K215">
        <f ca="1" t="shared" si="24"/>
        <v>0</v>
      </c>
      <c r="L215">
        <f>SUM($K$14:K215)</f>
        <v>78</v>
      </c>
      <c r="M215">
        <f t="shared" si="25"/>
      </c>
      <c r="N215" t="str">
        <f ca="1" t="shared" si="26"/>
        <v>Please wait up to a couple of minutes for your paper—I have cheap hosting!</v>
      </c>
      <c r="O215">
        <f ca="1" t="shared" si="27"/>
        <v>111</v>
      </c>
      <c r="P215">
        <f ca="1" t="shared" si="28"/>
        <v>0</v>
      </c>
    </row>
    <row r="216" spans="8:16" ht="15">
      <c r="H216">
        <f t="shared" si="31"/>
        <v>202</v>
      </c>
      <c r="I216">
        <f t="shared" si="29"/>
        <v>17</v>
      </c>
      <c r="J216">
        <f t="shared" si="30"/>
        <v>11</v>
      </c>
      <c r="K216">
        <f ca="1" t="shared" si="24"/>
        <v>0</v>
      </c>
      <c r="L216">
        <f>SUM($K$14:K216)</f>
        <v>78</v>
      </c>
      <c r="M216">
        <f t="shared" si="25"/>
      </c>
      <c r="N216" t="str">
        <f ca="1" t="shared" si="26"/>
        <v>Please wait up to a couple of minutes for your paper—I have cheap hosting!</v>
      </c>
      <c r="O216">
        <f ca="1" t="shared" si="27"/>
        <v>123</v>
      </c>
      <c r="P216">
        <f ca="1" t="shared" si="28"/>
        <v>0</v>
      </c>
    </row>
    <row r="217" spans="8:16" ht="15">
      <c r="H217">
        <f t="shared" si="31"/>
        <v>203</v>
      </c>
      <c r="I217">
        <f t="shared" si="29"/>
        <v>17</v>
      </c>
      <c r="J217">
        <f t="shared" si="30"/>
        <v>12</v>
      </c>
      <c r="K217">
        <f ca="1" t="shared" si="24"/>
        <v>0</v>
      </c>
      <c r="L217">
        <f>SUM($K$14:K217)</f>
        <v>78</v>
      </c>
      <c r="M217">
        <f t="shared" si="25"/>
      </c>
      <c r="N217" t="str">
        <f ca="1" t="shared" si="26"/>
        <v>Please wait up to a couple of minutes for your paper—I have cheap hosting!</v>
      </c>
      <c r="O217">
        <f ca="1" t="shared" si="27"/>
        <v>135</v>
      </c>
      <c r="P217">
        <f ca="1" t="shared" si="28"/>
        <v>0</v>
      </c>
    </row>
    <row r="218" spans="8:16" ht="15">
      <c r="H218">
        <f t="shared" si="31"/>
        <v>204</v>
      </c>
      <c r="I218">
        <f t="shared" si="29"/>
        <v>18</v>
      </c>
      <c r="J218">
        <f t="shared" si="30"/>
        <v>1</v>
      </c>
      <c r="K218">
        <f ca="1" t="shared" si="24"/>
        <v>0</v>
      </c>
      <c r="L218">
        <f>SUM($K$14:K218)</f>
        <v>78</v>
      </c>
      <c r="M218">
        <f t="shared" si="25"/>
      </c>
      <c r="N218" t="str">
        <f ca="1" t="shared" si="26"/>
        <v>Because of the delay, you may want to run this spreadsheet in a new Excel process.</v>
      </c>
      <c r="O218">
        <f ca="1" t="shared" si="27"/>
        <v>3</v>
      </c>
      <c r="P218">
        <f ca="1" t="shared" si="28"/>
        <v>0</v>
      </c>
    </row>
    <row r="219" spans="8:16" ht="15">
      <c r="H219">
        <f t="shared" si="31"/>
        <v>205</v>
      </c>
      <c r="I219">
        <f t="shared" si="29"/>
        <v>18</v>
      </c>
      <c r="J219">
        <f t="shared" si="30"/>
        <v>2</v>
      </c>
      <c r="K219">
        <f ca="1" t="shared" si="24"/>
        <v>0</v>
      </c>
      <c r="L219">
        <f>SUM($K$14:K219)</f>
        <v>78</v>
      </c>
      <c r="M219">
        <f t="shared" si="25"/>
      </c>
      <c r="N219" t="str">
        <f ca="1" t="shared" si="26"/>
        <v>Because of the delay, you may want to run this spreadsheet in a new Excel process.</v>
      </c>
      <c r="O219">
        <f ca="1" t="shared" si="27"/>
        <v>15</v>
      </c>
      <c r="P219">
        <f ca="1" t="shared" si="28"/>
        <v>0</v>
      </c>
    </row>
    <row r="220" spans="8:16" ht="15">
      <c r="H220">
        <f t="shared" si="31"/>
        <v>206</v>
      </c>
      <c r="I220">
        <f t="shared" si="29"/>
        <v>18</v>
      </c>
      <c r="J220">
        <f t="shared" si="30"/>
        <v>3</v>
      </c>
      <c r="K220">
        <f ca="1" t="shared" si="24"/>
        <v>0</v>
      </c>
      <c r="L220">
        <f>SUM($K$14:K220)</f>
        <v>78</v>
      </c>
      <c r="M220">
        <f t="shared" si="25"/>
      </c>
      <c r="N220" t="str">
        <f ca="1" t="shared" si="26"/>
        <v>Because of the delay, you may want to run this spreadsheet in a new Excel process.</v>
      </c>
      <c r="O220">
        <f ca="1" t="shared" si="27"/>
        <v>27</v>
      </c>
      <c r="P220">
        <f ca="1" t="shared" si="28"/>
        <v>0</v>
      </c>
    </row>
    <row r="221" spans="8:16" ht="15">
      <c r="H221">
        <f t="shared" si="31"/>
        <v>207</v>
      </c>
      <c r="I221">
        <f t="shared" si="29"/>
        <v>18</v>
      </c>
      <c r="J221">
        <f t="shared" si="30"/>
        <v>4</v>
      </c>
      <c r="K221">
        <f ca="1" t="shared" si="24"/>
        <v>0</v>
      </c>
      <c r="L221">
        <f>SUM($K$14:K221)</f>
        <v>78</v>
      </c>
      <c r="M221">
        <f t="shared" si="25"/>
      </c>
      <c r="N221" t="str">
        <f ca="1" t="shared" si="26"/>
        <v>Because of the delay, you may want to run this spreadsheet in a new Excel process.</v>
      </c>
      <c r="O221">
        <f ca="1" t="shared" si="27"/>
        <v>39</v>
      </c>
      <c r="P221">
        <f ca="1" t="shared" si="28"/>
        <v>0</v>
      </c>
    </row>
    <row r="222" spans="8:16" ht="15">
      <c r="H222">
        <f t="shared" si="31"/>
        <v>208</v>
      </c>
      <c r="I222">
        <f t="shared" si="29"/>
        <v>18</v>
      </c>
      <c r="J222">
        <f t="shared" si="30"/>
        <v>5</v>
      </c>
      <c r="K222">
        <f ca="1" t="shared" si="24"/>
        <v>0</v>
      </c>
      <c r="L222">
        <f>SUM($K$14:K222)</f>
        <v>78</v>
      </c>
      <c r="M222">
        <f t="shared" si="25"/>
      </c>
      <c r="N222" t="str">
        <f ca="1" t="shared" si="26"/>
        <v>Because of the delay, you may want to run this spreadsheet in a new Excel process.</v>
      </c>
      <c r="O222">
        <f ca="1" t="shared" si="27"/>
        <v>51</v>
      </c>
      <c r="P222">
        <f ca="1" t="shared" si="28"/>
        <v>0</v>
      </c>
    </row>
    <row r="223" spans="8:16" ht="15">
      <c r="H223">
        <f t="shared" si="31"/>
        <v>209</v>
      </c>
      <c r="I223">
        <f t="shared" si="29"/>
        <v>18</v>
      </c>
      <c r="J223">
        <f t="shared" si="30"/>
        <v>6</v>
      </c>
      <c r="K223">
        <f ca="1" t="shared" si="24"/>
        <v>0</v>
      </c>
      <c r="L223">
        <f>SUM($K$14:K223)</f>
        <v>78</v>
      </c>
      <c r="M223">
        <f t="shared" si="25"/>
      </c>
      <c r="N223" t="str">
        <f ca="1" t="shared" si="26"/>
        <v>Because of the delay, you may want to run this spreadsheet in a new Excel process.</v>
      </c>
      <c r="O223">
        <f ca="1" t="shared" si="27"/>
        <v>63</v>
      </c>
      <c r="P223">
        <f ca="1" t="shared" si="28"/>
        <v>0</v>
      </c>
    </row>
    <row r="224" spans="8:16" ht="15">
      <c r="H224">
        <f t="shared" si="31"/>
        <v>210</v>
      </c>
      <c r="I224">
        <f t="shared" si="29"/>
        <v>18</v>
      </c>
      <c r="J224">
        <f t="shared" si="30"/>
        <v>7</v>
      </c>
      <c r="K224">
        <f ca="1" t="shared" si="24"/>
        <v>0</v>
      </c>
      <c r="L224">
        <f>SUM($K$14:K224)</f>
        <v>78</v>
      </c>
      <c r="M224">
        <f t="shared" si="25"/>
      </c>
      <c r="N224" t="str">
        <f ca="1" t="shared" si="26"/>
        <v>Because of the delay, you may want to run this spreadsheet in a new Excel process.</v>
      </c>
      <c r="O224">
        <f ca="1" t="shared" si="27"/>
        <v>75</v>
      </c>
      <c r="P224">
        <f ca="1" t="shared" si="28"/>
        <v>0</v>
      </c>
    </row>
    <row r="225" spans="8:16" ht="15">
      <c r="H225">
        <f t="shared" si="31"/>
        <v>211</v>
      </c>
      <c r="I225">
        <f t="shared" si="29"/>
        <v>18</v>
      </c>
      <c r="J225">
        <f t="shared" si="30"/>
        <v>8</v>
      </c>
      <c r="K225">
        <f ca="1" t="shared" si="24"/>
        <v>0</v>
      </c>
      <c r="L225">
        <f>SUM($K$14:K225)</f>
        <v>78</v>
      </c>
      <c r="M225">
        <f t="shared" si="25"/>
      </c>
      <c r="N225" t="str">
        <f ca="1" t="shared" si="26"/>
        <v>Because of the delay, you may want to run this spreadsheet in a new Excel process.</v>
      </c>
      <c r="O225">
        <f ca="1" t="shared" si="27"/>
        <v>87</v>
      </c>
      <c r="P225">
        <f ca="1" t="shared" si="28"/>
        <v>0</v>
      </c>
    </row>
    <row r="226" spans="8:16" ht="15">
      <c r="H226">
        <f t="shared" si="31"/>
        <v>212</v>
      </c>
      <c r="I226">
        <f t="shared" si="29"/>
        <v>18</v>
      </c>
      <c r="J226">
        <f t="shared" si="30"/>
        <v>9</v>
      </c>
      <c r="K226">
        <f ca="1" t="shared" si="24"/>
        <v>0</v>
      </c>
      <c r="L226">
        <f>SUM($K$14:K226)</f>
        <v>78</v>
      </c>
      <c r="M226">
        <f t="shared" si="25"/>
      </c>
      <c r="N226" t="str">
        <f ca="1" t="shared" si="26"/>
        <v>Because of the delay, you may want to run this spreadsheet in a new Excel process.</v>
      </c>
      <c r="O226">
        <f ca="1" t="shared" si="27"/>
        <v>99</v>
      </c>
      <c r="P226">
        <f ca="1" t="shared" si="28"/>
        <v>0</v>
      </c>
    </row>
    <row r="227" spans="8:16" ht="15">
      <c r="H227">
        <f t="shared" si="31"/>
        <v>213</v>
      </c>
      <c r="I227">
        <f t="shared" si="29"/>
        <v>18</v>
      </c>
      <c r="J227">
        <f t="shared" si="30"/>
        <v>10</v>
      </c>
      <c r="K227">
        <f ca="1" t="shared" si="24"/>
        <v>0</v>
      </c>
      <c r="L227">
        <f>SUM($K$14:K227)</f>
        <v>78</v>
      </c>
      <c r="M227">
        <f t="shared" si="25"/>
      </c>
      <c r="N227" t="str">
        <f ca="1" t="shared" si="26"/>
        <v>Because of the delay, you may want to run this spreadsheet in a new Excel process.</v>
      </c>
      <c r="O227">
        <f ca="1" t="shared" si="27"/>
        <v>111</v>
      </c>
      <c r="P227">
        <f ca="1" t="shared" si="28"/>
        <v>0</v>
      </c>
    </row>
    <row r="228" spans="8:16" ht="15">
      <c r="H228">
        <f t="shared" si="31"/>
        <v>214</v>
      </c>
      <c r="I228">
        <f t="shared" si="29"/>
        <v>18</v>
      </c>
      <c r="J228">
        <f t="shared" si="30"/>
        <v>11</v>
      </c>
      <c r="K228">
        <f ca="1" t="shared" si="24"/>
        <v>0</v>
      </c>
      <c r="L228">
        <f>SUM($K$14:K228)</f>
        <v>78</v>
      </c>
      <c r="M228">
        <f t="shared" si="25"/>
      </c>
      <c r="N228" t="str">
        <f ca="1" t="shared" si="26"/>
        <v>Because of the delay, you may want to run this spreadsheet in a new Excel process.</v>
      </c>
      <c r="O228">
        <f ca="1" t="shared" si="27"/>
        <v>123</v>
      </c>
      <c r="P228">
        <f ca="1" t="shared" si="28"/>
        <v>0</v>
      </c>
    </row>
    <row r="229" spans="8:16" ht="15">
      <c r="H229">
        <f t="shared" si="31"/>
        <v>215</v>
      </c>
      <c r="I229">
        <f t="shared" si="29"/>
        <v>18</v>
      </c>
      <c r="J229">
        <f t="shared" si="30"/>
        <v>12</v>
      </c>
      <c r="K229">
        <f ca="1" t="shared" si="24"/>
        <v>0</v>
      </c>
      <c r="L229">
        <f>SUM($K$14:K229)</f>
        <v>78</v>
      </c>
      <c r="M229">
        <f t="shared" si="25"/>
      </c>
      <c r="N229" t="str">
        <f ca="1" t="shared" si="26"/>
        <v>Because of the delay, you may want to run this spreadsheet in a new Excel process.</v>
      </c>
      <c r="O229">
        <f ca="1" t="shared" si="27"/>
        <v>135</v>
      </c>
      <c r="P229">
        <f ca="1" t="shared" si="28"/>
        <v>0</v>
      </c>
    </row>
    <row r="230" spans="8:16" ht="15">
      <c r="H230">
        <f t="shared" si="31"/>
        <v>216</v>
      </c>
      <c r="I230">
        <f t="shared" si="29"/>
        <v>19</v>
      </c>
      <c r="J230">
        <f t="shared" si="30"/>
        <v>1</v>
      </c>
      <c r="K230">
        <f ca="1" t="shared" si="24"/>
        <v>0</v>
      </c>
      <c r="L230">
        <f>SUM($K$14:K230)</f>
        <v>78</v>
      </c>
      <c r="M230">
        <f t="shared" si="25"/>
      </c>
      <c r="N230">
        <f ca="1" t="shared" si="26"/>
        <v>0</v>
      </c>
      <c r="O230">
        <f ca="1" t="shared" si="27"/>
        <v>3</v>
      </c>
      <c r="P230">
        <f ca="1" t="shared" si="28"/>
        <v>0</v>
      </c>
    </row>
    <row r="231" spans="8:16" ht="15">
      <c r="H231">
        <f t="shared" si="31"/>
        <v>217</v>
      </c>
      <c r="I231">
        <f t="shared" si="29"/>
        <v>19</v>
      </c>
      <c r="J231">
        <f t="shared" si="30"/>
        <v>2</v>
      </c>
      <c r="K231">
        <f ca="1" t="shared" si="24"/>
        <v>0</v>
      </c>
      <c r="L231">
        <f>SUM($K$14:K231)</f>
        <v>78</v>
      </c>
      <c r="M231">
        <f t="shared" si="25"/>
      </c>
      <c r="N231">
        <f ca="1" t="shared" si="26"/>
        <v>0</v>
      </c>
      <c r="O231">
        <f ca="1" t="shared" si="27"/>
        <v>15</v>
      </c>
      <c r="P231">
        <f ca="1" t="shared" si="28"/>
        <v>0</v>
      </c>
    </row>
    <row r="232" spans="8:16" ht="15">
      <c r="H232">
        <f t="shared" si="31"/>
        <v>218</v>
      </c>
      <c r="I232">
        <f t="shared" si="29"/>
        <v>19</v>
      </c>
      <c r="J232">
        <f t="shared" si="30"/>
        <v>3</v>
      </c>
      <c r="K232">
        <f ca="1" t="shared" si="24"/>
        <v>0</v>
      </c>
      <c r="L232">
        <f>SUM($K$14:K232)</f>
        <v>78</v>
      </c>
      <c r="M232">
        <f t="shared" si="25"/>
      </c>
      <c r="N232">
        <f ca="1" t="shared" si="26"/>
        <v>0</v>
      </c>
      <c r="O232">
        <f ca="1" t="shared" si="27"/>
        <v>27</v>
      </c>
      <c r="P232">
        <f ca="1" t="shared" si="28"/>
        <v>0</v>
      </c>
    </row>
    <row r="233" spans="8:16" ht="15">
      <c r="H233">
        <f t="shared" si="31"/>
        <v>219</v>
      </c>
      <c r="I233">
        <f t="shared" si="29"/>
        <v>19</v>
      </c>
      <c r="J233">
        <f t="shared" si="30"/>
        <v>4</v>
      </c>
      <c r="K233">
        <f ca="1" t="shared" si="24"/>
        <v>0</v>
      </c>
      <c r="L233">
        <f>SUM($K$14:K233)</f>
        <v>78</v>
      </c>
      <c r="M233">
        <f t="shared" si="25"/>
      </c>
      <c r="N233">
        <f ca="1" t="shared" si="26"/>
        <v>0</v>
      </c>
      <c r="O233">
        <f ca="1" t="shared" si="27"/>
        <v>39</v>
      </c>
      <c r="P233">
        <f ca="1" t="shared" si="28"/>
        <v>0</v>
      </c>
    </row>
    <row r="234" spans="8:16" ht="15">
      <c r="H234">
        <f t="shared" si="31"/>
        <v>220</v>
      </c>
      <c r="I234">
        <f t="shared" si="29"/>
        <v>19</v>
      </c>
      <c r="J234">
        <f t="shared" si="30"/>
        <v>5</v>
      </c>
      <c r="K234">
        <f ca="1" t="shared" si="24"/>
        <v>0</v>
      </c>
      <c r="L234">
        <f>SUM($K$14:K234)</f>
        <v>78</v>
      </c>
      <c r="M234">
        <f t="shared" si="25"/>
      </c>
      <c r="N234">
        <f ca="1" t="shared" si="26"/>
        <v>0</v>
      </c>
      <c r="O234">
        <f ca="1" t="shared" si="27"/>
        <v>51</v>
      </c>
      <c r="P234">
        <f ca="1" t="shared" si="28"/>
        <v>0</v>
      </c>
    </row>
    <row r="235" spans="8:16" ht="15">
      <c r="H235">
        <f t="shared" si="31"/>
        <v>221</v>
      </c>
      <c r="I235">
        <f t="shared" si="29"/>
        <v>19</v>
      </c>
      <c r="J235">
        <f t="shared" si="30"/>
        <v>6</v>
      </c>
      <c r="K235">
        <f ca="1" t="shared" si="24"/>
        <v>0</v>
      </c>
      <c r="L235">
        <f>SUM($K$14:K235)</f>
        <v>78</v>
      </c>
      <c r="M235">
        <f t="shared" si="25"/>
      </c>
      <c r="N235">
        <f ca="1" t="shared" si="26"/>
        <v>0</v>
      </c>
      <c r="O235">
        <f ca="1" t="shared" si="27"/>
        <v>63</v>
      </c>
      <c r="P235">
        <f ca="1" t="shared" si="28"/>
        <v>0</v>
      </c>
    </row>
    <row r="236" spans="8:16" ht="15">
      <c r="H236">
        <f t="shared" si="31"/>
        <v>222</v>
      </c>
      <c r="I236">
        <f t="shared" si="29"/>
        <v>19</v>
      </c>
      <c r="J236">
        <f t="shared" si="30"/>
        <v>7</v>
      </c>
      <c r="K236">
        <f ca="1" t="shared" si="24"/>
        <v>0</v>
      </c>
      <c r="L236">
        <f>SUM($K$14:K236)</f>
        <v>78</v>
      </c>
      <c r="M236">
        <f t="shared" si="25"/>
      </c>
      <c r="N236">
        <f ca="1" t="shared" si="26"/>
        <v>0</v>
      </c>
      <c r="O236">
        <f ca="1" t="shared" si="27"/>
        <v>75</v>
      </c>
      <c r="P236">
        <f ca="1" t="shared" si="28"/>
        <v>0</v>
      </c>
    </row>
    <row r="237" spans="8:16" ht="15">
      <c r="H237">
        <f t="shared" si="31"/>
        <v>223</v>
      </c>
      <c r="I237">
        <f t="shared" si="29"/>
        <v>19</v>
      </c>
      <c r="J237">
        <f t="shared" si="30"/>
        <v>8</v>
      </c>
      <c r="K237">
        <f ca="1" t="shared" si="24"/>
        <v>0</v>
      </c>
      <c r="L237">
        <f>SUM($K$14:K237)</f>
        <v>78</v>
      </c>
      <c r="M237">
        <f t="shared" si="25"/>
      </c>
      <c r="N237">
        <f ca="1" t="shared" si="26"/>
        <v>0</v>
      </c>
      <c r="O237">
        <f ca="1" t="shared" si="27"/>
        <v>87</v>
      </c>
      <c r="P237">
        <f ca="1" t="shared" si="28"/>
        <v>0</v>
      </c>
    </row>
    <row r="238" spans="8:16" ht="15">
      <c r="H238">
        <f t="shared" si="31"/>
        <v>224</v>
      </c>
      <c r="I238">
        <f t="shared" si="29"/>
        <v>19</v>
      </c>
      <c r="J238">
        <f t="shared" si="30"/>
        <v>9</v>
      </c>
      <c r="K238">
        <f ca="1" t="shared" si="24"/>
        <v>0</v>
      </c>
      <c r="L238">
        <f>SUM($K$14:K238)</f>
        <v>78</v>
      </c>
      <c r="M238">
        <f t="shared" si="25"/>
      </c>
      <c r="N238">
        <f ca="1" t="shared" si="26"/>
        <v>0</v>
      </c>
      <c r="O238">
        <f ca="1" t="shared" si="27"/>
        <v>99</v>
      </c>
      <c r="P238">
        <f ca="1" t="shared" si="28"/>
        <v>0</v>
      </c>
    </row>
    <row r="239" spans="8:16" ht="15">
      <c r="H239">
        <f t="shared" si="31"/>
        <v>225</v>
      </c>
      <c r="I239">
        <f t="shared" si="29"/>
        <v>19</v>
      </c>
      <c r="J239">
        <f t="shared" si="30"/>
        <v>10</v>
      </c>
      <c r="K239">
        <f ca="1" t="shared" si="24"/>
        <v>0</v>
      </c>
      <c r="L239">
        <f>SUM($K$14:K239)</f>
        <v>78</v>
      </c>
      <c r="M239">
        <f t="shared" si="25"/>
      </c>
      <c r="N239">
        <f ca="1" t="shared" si="26"/>
        <v>0</v>
      </c>
      <c r="O239">
        <f ca="1" t="shared" si="27"/>
        <v>111</v>
      </c>
      <c r="P239">
        <f ca="1" t="shared" si="28"/>
        <v>0</v>
      </c>
    </row>
    <row r="240" spans="8:16" ht="15">
      <c r="H240">
        <f t="shared" si="31"/>
        <v>226</v>
      </c>
      <c r="I240">
        <f t="shared" si="29"/>
        <v>19</v>
      </c>
      <c r="J240">
        <f t="shared" si="30"/>
        <v>11</v>
      </c>
      <c r="K240">
        <f ca="1" t="shared" si="24"/>
        <v>0</v>
      </c>
      <c r="L240">
        <f>SUM($K$14:K240)</f>
        <v>78</v>
      </c>
      <c r="M240">
        <f t="shared" si="25"/>
      </c>
      <c r="N240">
        <f ca="1" t="shared" si="26"/>
        <v>0</v>
      </c>
      <c r="O240">
        <f ca="1" t="shared" si="27"/>
        <v>123</v>
      </c>
      <c r="P240">
        <f ca="1" t="shared" si="28"/>
        <v>0</v>
      </c>
    </row>
    <row r="241" spans="8:16" ht="15">
      <c r="H241">
        <f t="shared" si="31"/>
        <v>227</v>
      </c>
      <c r="I241">
        <f t="shared" si="29"/>
        <v>19</v>
      </c>
      <c r="J241">
        <f t="shared" si="30"/>
        <v>12</v>
      </c>
      <c r="K241">
        <f ca="1" t="shared" si="24"/>
        <v>0</v>
      </c>
      <c r="L241">
        <f>SUM($K$14:K241)</f>
        <v>78</v>
      </c>
      <c r="M241">
        <f t="shared" si="25"/>
      </c>
      <c r="N241">
        <f ca="1" t="shared" si="26"/>
        <v>0</v>
      </c>
      <c r="O241">
        <f ca="1" t="shared" si="27"/>
        <v>135</v>
      </c>
      <c r="P241">
        <f ca="1" t="shared" si="28"/>
        <v>0</v>
      </c>
    </row>
    <row r="242" spans="8:16" ht="15">
      <c r="H242">
        <f t="shared" si="31"/>
        <v>228</v>
      </c>
      <c r="I242">
        <f t="shared" si="29"/>
        <v>20</v>
      </c>
      <c r="J242">
        <f t="shared" si="30"/>
        <v>1</v>
      </c>
      <c r="K242">
        <f ca="1" t="shared" si="24"/>
        <v>0</v>
      </c>
      <c r="L242">
        <f>SUM($K$14:K242)</f>
        <v>78</v>
      </c>
      <c r="M242">
        <f t="shared" si="25"/>
      </c>
      <c r="N242">
        <f ca="1" t="shared" si="26"/>
        <v>0</v>
      </c>
      <c r="O242">
        <f ca="1" t="shared" si="27"/>
        <v>3</v>
      </c>
      <c r="P242">
        <f ca="1" t="shared" si="28"/>
        <v>0</v>
      </c>
    </row>
    <row r="243" spans="8:16" ht="15">
      <c r="H243">
        <f t="shared" si="31"/>
        <v>229</v>
      </c>
      <c r="I243">
        <f t="shared" si="29"/>
        <v>20</v>
      </c>
      <c r="J243">
        <f t="shared" si="30"/>
        <v>2</v>
      </c>
      <c r="K243">
        <f ca="1" t="shared" si="24"/>
        <v>0</v>
      </c>
      <c r="L243">
        <f>SUM($K$14:K243)</f>
        <v>78</v>
      </c>
      <c r="M243">
        <f t="shared" si="25"/>
      </c>
      <c r="N243">
        <f ca="1" t="shared" si="26"/>
        <v>0</v>
      </c>
      <c r="O243">
        <f ca="1" t="shared" si="27"/>
        <v>15</v>
      </c>
      <c r="P243">
        <f ca="1" t="shared" si="28"/>
        <v>0</v>
      </c>
    </row>
    <row r="244" spans="8:16" ht="15">
      <c r="H244">
        <f t="shared" si="31"/>
        <v>230</v>
      </c>
      <c r="I244">
        <f t="shared" si="29"/>
        <v>20</v>
      </c>
      <c r="J244">
        <f t="shared" si="30"/>
        <v>3</v>
      </c>
      <c r="K244">
        <f ca="1" t="shared" si="24"/>
        <v>0</v>
      </c>
      <c r="L244">
        <f>SUM($K$14:K244)</f>
        <v>78</v>
      </c>
      <c r="M244">
        <f t="shared" si="25"/>
      </c>
      <c r="N244">
        <f ca="1" t="shared" si="26"/>
        <v>0</v>
      </c>
      <c r="O244">
        <f ca="1" t="shared" si="27"/>
        <v>27</v>
      </c>
      <c r="P244" t="str">
        <f ca="1" t="shared" si="28"/>
        <v>Result Message:</v>
      </c>
    </row>
    <row r="245" spans="8:16" ht="15">
      <c r="H245">
        <f t="shared" si="31"/>
        <v>231</v>
      </c>
      <c r="I245">
        <f t="shared" si="29"/>
        <v>20</v>
      </c>
      <c r="J245">
        <f t="shared" si="30"/>
        <v>4</v>
      </c>
      <c r="K245">
        <f ca="1" t="shared" si="24"/>
        <v>0</v>
      </c>
      <c r="L245">
        <f>SUM($K$14:K245)</f>
        <v>78</v>
      </c>
      <c r="M245">
        <f t="shared" si="25"/>
      </c>
      <c r="N245">
        <f ca="1" t="shared" si="26"/>
        <v>0</v>
      </c>
      <c r="O245">
        <f ca="1" t="shared" si="27"/>
        <v>39</v>
      </c>
      <c r="P245">
        <f ca="1" t="shared" si="28"/>
        <v>0</v>
      </c>
    </row>
    <row r="246" spans="8:16" ht="15">
      <c r="H246">
        <f t="shared" si="31"/>
        <v>232</v>
      </c>
      <c r="I246">
        <f t="shared" si="29"/>
        <v>20</v>
      </c>
      <c r="J246">
        <f t="shared" si="30"/>
        <v>5</v>
      </c>
      <c r="K246">
        <f ca="1" t="shared" si="24"/>
        <v>0</v>
      </c>
      <c r="L246">
        <f>SUM($K$14:K246)</f>
        <v>78</v>
      </c>
      <c r="M246">
        <f t="shared" si="25"/>
      </c>
      <c r="N246">
        <f ca="1" t="shared" si="26"/>
        <v>0</v>
      </c>
      <c r="O246">
        <f ca="1" t="shared" si="27"/>
        <v>51</v>
      </c>
      <c r="P246">
        <f ca="1" t="shared" si="28"/>
        <v>0</v>
      </c>
    </row>
    <row r="247" spans="8:16" ht="15">
      <c r="H247">
        <f t="shared" si="31"/>
        <v>233</v>
      </c>
      <c r="I247">
        <f t="shared" si="29"/>
        <v>20</v>
      </c>
      <c r="J247">
        <f t="shared" si="30"/>
        <v>6</v>
      </c>
      <c r="K247">
        <f ca="1" t="shared" si="24"/>
        <v>0</v>
      </c>
      <c r="L247">
        <f>SUM($K$14:K247)</f>
        <v>78</v>
      </c>
      <c r="M247">
        <f t="shared" si="25"/>
      </c>
      <c r="N247">
        <f ca="1" t="shared" si="26"/>
        <v>0</v>
      </c>
      <c r="O247">
        <f ca="1" t="shared" si="27"/>
        <v>63</v>
      </c>
      <c r="P247">
        <f ca="1" t="shared" si="28"/>
        <v>0</v>
      </c>
    </row>
    <row r="248" spans="8:16" ht="15">
      <c r="H248">
        <f t="shared" si="31"/>
        <v>234</v>
      </c>
      <c r="I248">
        <f t="shared" si="29"/>
        <v>20</v>
      </c>
      <c r="J248">
        <f t="shared" si="30"/>
        <v>7</v>
      </c>
      <c r="K248">
        <f ca="1" t="shared" si="24"/>
        <v>0</v>
      </c>
      <c r="L248">
        <f>SUM($K$14:K248)</f>
        <v>78</v>
      </c>
      <c r="M248">
        <f t="shared" si="25"/>
      </c>
      <c r="N248">
        <f ca="1" t="shared" si="26"/>
        <v>0</v>
      </c>
      <c r="O248">
        <f ca="1" t="shared" si="27"/>
        <v>75</v>
      </c>
      <c r="P248">
        <f ca="1" t="shared" si="28"/>
        <v>0</v>
      </c>
    </row>
    <row r="249" spans="8:16" ht="15">
      <c r="H249">
        <f t="shared" si="31"/>
        <v>235</v>
      </c>
      <c r="I249">
        <f t="shared" si="29"/>
        <v>20</v>
      </c>
      <c r="J249">
        <f t="shared" si="30"/>
        <v>8</v>
      </c>
      <c r="K249">
        <f ca="1" t="shared" si="24"/>
        <v>0</v>
      </c>
      <c r="L249">
        <f>SUM($K$14:K249)</f>
        <v>78</v>
      </c>
      <c r="M249">
        <f t="shared" si="25"/>
      </c>
      <c r="N249">
        <f ca="1" t="shared" si="26"/>
        <v>0</v>
      </c>
      <c r="O249">
        <f ca="1" t="shared" si="27"/>
        <v>87</v>
      </c>
      <c r="P249">
        <f ca="1" t="shared" si="28"/>
        <v>0</v>
      </c>
    </row>
    <row r="250" spans="8:16" ht="15">
      <c r="H250">
        <f t="shared" si="31"/>
        <v>236</v>
      </c>
      <c r="I250">
        <f t="shared" si="29"/>
        <v>20</v>
      </c>
      <c r="J250">
        <f t="shared" si="30"/>
        <v>9</v>
      </c>
      <c r="K250">
        <f ca="1" t="shared" si="24"/>
        <v>0</v>
      </c>
      <c r="L250">
        <f>SUM($K$14:K250)</f>
        <v>78</v>
      </c>
      <c r="M250">
        <f t="shared" si="25"/>
      </c>
      <c r="N250">
        <f ca="1" t="shared" si="26"/>
        <v>0</v>
      </c>
      <c r="O250">
        <f ca="1" t="shared" si="27"/>
        <v>99</v>
      </c>
      <c r="P250">
        <f ca="1" t="shared" si="28"/>
        <v>0</v>
      </c>
    </row>
    <row r="251" spans="8:16" ht="15">
      <c r="H251">
        <f t="shared" si="31"/>
        <v>237</v>
      </c>
      <c r="I251">
        <f t="shared" si="29"/>
        <v>20</v>
      </c>
      <c r="J251">
        <f t="shared" si="30"/>
        <v>10</v>
      </c>
      <c r="K251">
        <f ca="1" t="shared" si="24"/>
        <v>0</v>
      </c>
      <c r="L251">
        <f>SUM($K$14:K251)</f>
        <v>78</v>
      </c>
      <c r="M251">
        <f t="shared" si="25"/>
      </c>
      <c r="N251">
        <f ca="1" t="shared" si="26"/>
        <v>0</v>
      </c>
      <c r="O251">
        <f ca="1" t="shared" si="27"/>
        <v>111</v>
      </c>
      <c r="P251">
        <f ca="1" t="shared" si="28"/>
        <v>0</v>
      </c>
    </row>
    <row r="252" spans="8:16" ht="15">
      <c r="H252">
        <f t="shared" si="31"/>
        <v>238</v>
      </c>
      <c r="I252">
        <f t="shared" si="29"/>
        <v>20</v>
      </c>
      <c r="J252">
        <f t="shared" si="30"/>
        <v>11</v>
      </c>
      <c r="K252">
        <f ca="1" t="shared" si="24"/>
        <v>0</v>
      </c>
      <c r="L252">
        <f>SUM($K$14:K252)</f>
        <v>78</v>
      </c>
      <c r="M252">
        <f t="shared" si="25"/>
      </c>
      <c r="N252">
        <f ca="1" t="shared" si="26"/>
        <v>0</v>
      </c>
      <c r="O252">
        <f ca="1" t="shared" si="27"/>
        <v>123</v>
      </c>
      <c r="P252">
        <f ca="1" t="shared" si="28"/>
        <v>0</v>
      </c>
    </row>
    <row r="253" spans="8:16" ht="15">
      <c r="H253">
        <f t="shared" si="31"/>
        <v>239</v>
      </c>
      <c r="I253">
        <f t="shared" si="29"/>
        <v>20</v>
      </c>
      <c r="J253">
        <f t="shared" si="30"/>
        <v>12</v>
      </c>
      <c r="K253">
        <f ca="1" t="shared" si="24"/>
        <v>0</v>
      </c>
      <c r="L253">
        <f>SUM($K$14:K253)</f>
        <v>78</v>
      </c>
      <c r="M253">
        <f t="shared" si="25"/>
      </c>
      <c r="N253">
        <f ca="1" t="shared" si="26"/>
        <v>0</v>
      </c>
      <c r="O253">
        <f ca="1" t="shared" si="27"/>
        <v>135</v>
      </c>
      <c r="P253">
        <f ca="1" t="shared" si="28"/>
        <v>0</v>
      </c>
    </row>
    <row r="254" spans="8:16" ht="15">
      <c r="H254">
        <f t="shared" si="31"/>
        <v>240</v>
      </c>
      <c r="I254">
        <f t="shared" si="29"/>
        <v>21</v>
      </c>
      <c r="J254">
        <f t="shared" si="30"/>
        <v>1</v>
      </c>
      <c r="K254">
        <f ca="1" t="shared" si="24"/>
        <v>0</v>
      </c>
      <c r="L254">
        <f>SUM($K$14:K254)</f>
        <v>78</v>
      </c>
      <c r="M254">
        <f t="shared" si="25"/>
      </c>
      <c r="N254">
        <f ca="1" t="shared" si="26"/>
        <v>0</v>
      </c>
      <c r="O254">
        <f ca="1" t="shared" si="27"/>
        <v>3</v>
      </c>
      <c r="P254">
        <f ca="1" t="shared" si="28"/>
        <v>0</v>
      </c>
    </row>
    <row r="255" spans="8:16" ht="15">
      <c r="H255">
        <f t="shared" si="31"/>
        <v>241</v>
      </c>
      <c r="I255">
        <f t="shared" si="29"/>
        <v>21</v>
      </c>
      <c r="J255">
        <f t="shared" si="30"/>
        <v>2</v>
      </c>
      <c r="K255">
        <f ca="1" t="shared" si="24"/>
        <v>0</v>
      </c>
      <c r="L255">
        <f>SUM($K$14:K255)</f>
        <v>78</v>
      </c>
      <c r="M255">
        <f t="shared" si="25"/>
      </c>
      <c r="N255">
        <f ca="1" t="shared" si="26"/>
        <v>0</v>
      </c>
      <c r="O255">
        <f ca="1" t="shared" si="27"/>
        <v>15</v>
      </c>
      <c r="P255">
        <f ca="1" t="shared" si="28"/>
        <v>0</v>
      </c>
    </row>
    <row r="256" spans="8:16" ht="15">
      <c r="H256">
        <f t="shared" si="31"/>
        <v>242</v>
      </c>
      <c r="I256">
        <f t="shared" si="29"/>
        <v>21</v>
      </c>
      <c r="J256">
        <f t="shared" si="30"/>
        <v>3</v>
      </c>
      <c r="K256">
        <f ca="1" t="shared" si="24"/>
        <v>0</v>
      </c>
      <c r="L256">
        <f>SUM($K$14:K256)</f>
        <v>78</v>
      </c>
      <c r="M256">
        <f t="shared" si="25"/>
      </c>
      <c r="N256">
        <f ca="1" t="shared" si="26"/>
        <v>0</v>
      </c>
      <c r="O256">
        <f ca="1" t="shared" si="27"/>
        <v>27</v>
      </c>
      <c r="P256" t="str">
        <f ca="1" t="shared" si="28"/>
        <v>Status:</v>
      </c>
    </row>
    <row r="257" spans="8:16" ht="15">
      <c r="H257">
        <f t="shared" si="31"/>
        <v>243</v>
      </c>
      <c r="I257">
        <f t="shared" si="29"/>
        <v>21</v>
      </c>
      <c r="J257">
        <f t="shared" si="30"/>
        <v>4</v>
      </c>
      <c r="K257">
        <f ca="1" t="shared" si="24"/>
        <v>0</v>
      </c>
      <c r="L257">
        <f>SUM($K$14:K257)</f>
        <v>78</v>
      </c>
      <c r="M257">
        <f t="shared" si="25"/>
      </c>
      <c r="N257">
        <f ca="1" t="shared" si="26"/>
        <v>0</v>
      </c>
      <c r="O257">
        <f ca="1" t="shared" si="27"/>
        <v>39</v>
      </c>
      <c r="P257">
        <f ca="1" t="shared" si="28"/>
        <v>0</v>
      </c>
    </row>
    <row r="258" spans="8:16" ht="15">
      <c r="H258">
        <f t="shared" si="31"/>
        <v>244</v>
      </c>
      <c r="I258">
        <f t="shared" si="29"/>
        <v>21</v>
      </c>
      <c r="J258">
        <f t="shared" si="30"/>
        <v>5</v>
      </c>
      <c r="K258">
        <f ca="1" t="shared" si="24"/>
        <v>0</v>
      </c>
      <c r="L258">
        <f>SUM($K$14:K258)</f>
        <v>78</v>
      </c>
      <c r="M258">
        <f t="shared" si="25"/>
      </c>
      <c r="N258">
        <f ca="1" t="shared" si="26"/>
        <v>0</v>
      </c>
      <c r="O258">
        <f ca="1" t="shared" si="27"/>
        <v>51</v>
      </c>
      <c r="P258">
        <f ca="1" t="shared" si="28"/>
      </c>
    </row>
    <row r="259" spans="8:16" ht="15">
      <c r="H259">
        <f t="shared" si="31"/>
        <v>245</v>
      </c>
      <c r="I259">
        <f t="shared" si="29"/>
        <v>21</v>
      </c>
      <c r="J259">
        <f t="shared" si="30"/>
        <v>6</v>
      </c>
      <c r="K259">
        <f ca="1" t="shared" si="24"/>
        <v>0</v>
      </c>
      <c r="L259">
        <f>SUM($K$14:K259)</f>
        <v>78</v>
      </c>
      <c r="M259">
        <f t="shared" si="25"/>
      </c>
      <c r="N259">
        <f ca="1" t="shared" si="26"/>
        <v>0</v>
      </c>
      <c r="O259">
        <f ca="1" t="shared" si="27"/>
        <v>63</v>
      </c>
      <c r="P259">
        <f ca="1" t="shared" si="28"/>
        <v>0</v>
      </c>
    </row>
    <row r="260" spans="8:16" ht="15">
      <c r="H260">
        <f t="shared" si="31"/>
        <v>246</v>
      </c>
      <c r="I260">
        <f t="shared" si="29"/>
        <v>21</v>
      </c>
      <c r="J260">
        <f t="shared" si="30"/>
        <v>7</v>
      </c>
      <c r="K260">
        <f ca="1" t="shared" si="24"/>
        <v>0</v>
      </c>
      <c r="L260">
        <f>SUM($K$14:K260)</f>
        <v>78</v>
      </c>
      <c r="M260">
        <f t="shared" si="25"/>
      </c>
      <c r="N260">
        <f ca="1" t="shared" si="26"/>
        <v>0</v>
      </c>
      <c r="O260">
        <f ca="1" t="shared" si="27"/>
        <v>75</v>
      </c>
      <c r="P260">
        <f ca="1" t="shared" si="28"/>
        <v>0</v>
      </c>
    </row>
    <row r="261" spans="8:16" ht="15">
      <c r="H261">
        <f t="shared" si="31"/>
        <v>247</v>
      </c>
      <c r="I261">
        <f t="shared" si="29"/>
        <v>21</v>
      </c>
      <c r="J261">
        <f t="shared" si="30"/>
        <v>8</v>
      </c>
      <c r="K261">
        <f ca="1" t="shared" si="24"/>
        <v>0</v>
      </c>
      <c r="L261">
        <f>SUM($K$14:K261)</f>
        <v>78</v>
      </c>
      <c r="M261">
        <f t="shared" si="25"/>
      </c>
      <c r="N261">
        <f ca="1" t="shared" si="26"/>
        <v>0</v>
      </c>
      <c r="O261">
        <f ca="1" t="shared" si="27"/>
        <v>87</v>
      </c>
      <c r="P261">
        <f ca="1" t="shared" si="28"/>
        <v>0</v>
      </c>
    </row>
    <row r="262" spans="8:16" ht="15">
      <c r="H262">
        <f t="shared" si="31"/>
        <v>248</v>
      </c>
      <c r="I262">
        <f t="shared" si="29"/>
        <v>21</v>
      </c>
      <c r="J262">
        <f t="shared" si="30"/>
        <v>9</v>
      </c>
      <c r="K262">
        <f ca="1" t="shared" si="24"/>
        <v>0</v>
      </c>
      <c r="L262">
        <f>SUM($K$14:K262)</f>
        <v>78</v>
      </c>
      <c r="M262">
        <f t="shared" si="25"/>
      </c>
      <c r="N262">
        <f ca="1" t="shared" si="26"/>
        <v>0</v>
      </c>
      <c r="O262">
        <f ca="1" t="shared" si="27"/>
        <v>99</v>
      </c>
      <c r="P262">
        <f ca="1" t="shared" si="28"/>
        <v>0</v>
      </c>
    </row>
    <row r="263" spans="8:16" ht="15">
      <c r="H263">
        <f t="shared" si="31"/>
        <v>249</v>
      </c>
      <c r="I263">
        <f t="shared" si="29"/>
        <v>21</v>
      </c>
      <c r="J263">
        <f t="shared" si="30"/>
        <v>10</v>
      </c>
      <c r="K263">
        <f ca="1" t="shared" si="24"/>
        <v>0</v>
      </c>
      <c r="L263">
        <f>SUM($K$14:K263)</f>
        <v>78</v>
      </c>
      <c r="M263">
        <f t="shared" si="25"/>
      </c>
      <c r="N263">
        <f ca="1" t="shared" si="26"/>
        <v>0</v>
      </c>
      <c r="O263">
        <f ca="1" t="shared" si="27"/>
        <v>111</v>
      </c>
      <c r="P263">
        <f ca="1" t="shared" si="28"/>
        <v>0</v>
      </c>
    </row>
    <row r="264" spans="8:16" ht="15">
      <c r="H264">
        <f t="shared" si="31"/>
        <v>250</v>
      </c>
      <c r="I264">
        <f t="shared" si="29"/>
        <v>21</v>
      </c>
      <c r="J264">
        <f t="shared" si="30"/>
        <v>11</v>
      </c>
      <c r="K264">
        <f ca="1" t="shared" si="24"/>
        <v>0</v>
      </c>
      <c r="L264">
        <f>SUM($K$14:K264)</f>
        <v>78</v>
      </c>
      <c r="M264">
        <f t="shared" si="25"/>
      </c>
      <c r="N264">
        <f ca="1" t="shared" si="26"/>
        <v>0</v>
      </c>
      <c r="O264">
        <f ca="1" t="shared" si="27"/>
        <v>123</v>
      </c>
      <c r="P264">
        <f ca="1" t="shared" si="28"/>
        <v>0</v>
      </c>
    </row>
    <row r="265" spans="8:16" ht="15">
      <c r="H265">
        <f t="shared" si="31"/>
        <v>251</v>
      </c>
      <c r="I265">
        <f t="shared" si="29"/>
        <v>21</v>
      </c>
      <c r="J265">
        <f t="shared" si="30"/>
        <v>12</v>
      </c>
      <c r="K265">
        <f ca="1" t="shared" si="24"/>
        <v>0</v>
      </c>
      <c r="L265">
        <f>SUM($K$14:K265)</f>
        <v>78</v>
      </c>
      <c r="M265">
        <f t="shared" si="25"/>
      </c>
      <c r="N265">
        <f ca="1" t="shared" si="26"/>
        <v>0</v>
      </c>
      <c r="O265">
        <f ca="1" t="shared" si="27"/>
        <v>135</v>
      </c>
      <c r="P265">
        <f ca="1" t="shared" si="28"/>
        <v>0</v>
      </c>
    </row>
    <row r="266" spans="8:16" ht="15">
      <c r="H266">
        <f t="shared" si="31"/>
        <v>252</v>
      </c>
      <c r="I266">
        <f t="shared" si="29"/>
        <v>22</v>
      </c>
      <c r="J266">
        <f t="shared" si="30"/>
        <v>1</v>
      </c>
      <c r="K266">
        <f ca="1" t="shared" si="24"/>
        <v>0</v>
      </c>
      <c r="L266">
        <f>SUM($K$14:K266)</f>
        <v>78</v>
      </c>
      <c r="M266">
        <f t="shared" si="25"/>
      </c>
      <c r="N266">
        <f ca="1" t="shared" si="26"/>
        <v>0</v>
      </c>
      <c r="O266">
        <f ca="1" t="shared" si="27"/>
        <v>3</v>
      </c>
      <c r="P266">
        <f ca="1" t="shared" si="28"/>
        <v>0</v>
      </c>
    </row>
    <row r="267" spans="8:16" ht="15">
      <c r="H267">
        <f t="shared" si="31"/>
        <v>253</v>
      </c>
      <c r="I267">
        <f t="shared" si="29"/>
        <v>22</v>
      </c>
      <c r="J267">
        <f t="shared" si="30"/>
        <v>2</v>
      </c>
      <c r="K267">
        <f ca="1" t="shared" si="24"/>
        <v>0</v>
      </c>
      <c r="L267">
        <f>SUM($K$14:K267)</f>
        <v>78</v>
      </c>
      <c r="M267">
        <f t="shared" si="25"/>
      </c>
      <c r="N267">
        <f ca="1" t="shared" si="26"/>
        <v>0</v>
      </c>
      <c r="O267">
        <f ca="1" t="shared" si="27"/>
        <v>15</v>
      </c>
      <c r="P267">
        <f ca="1" t="shared" si="28"/>
        <v>0</v>
      </c>
    </row>
    <row r="268" spans="8:16" ht="15">
      <c r="H268">
        <f t="shared" si="31"/>
        <v>254</v>
      </c>
      <c r="I268">
        <f t="shared" si="29"/>
        <v>22</v>
      </c>
      <c r="J268">
        <f t="shared" si="30"/>
        <v>3</v>
      </c>
      <c r="K268">
        <f ca="1" t="shared" si="24"/>
        <v>0</v>
      </c>
      <c r="L268">
        <f>SUM($K$14:K268)</f>
        <v>78</v>
      </c>
      <c r="M268">
        <f t="shared" si="25"/>
      </c>
      <c r="N268">
        <f ca="1" t="shared" si="26"/>
        <v>0</v>
      </c>
      <c r="O268">
        <f ca="1" t="shared" si="27"/>
        <v>27</v>
      </c>
      <c r="P268" t="str">
        <f ca="1" t="shared" si="28"/>
        <v>Prefix:</v>
      </c>
    </row>
    <row r="269" spans="8:16" ht="15">
      <c r="H269">
        <f t="shared" si="31"/>
        <v>255</v>
      </c>
      <c r="I269">
        <f t="shared" si="29"/>
        <v>22</v>
      </c>
      <c r="J269">
        <f t="shared" si="30"/>
        <v>4</v>
      </c>
      <c r="K269">
        <f ca="1" t="shared" si="24"/>
        <v>0</v>
      </c>
      <c r="L269">
        <f>SUM($K$14:K269)</f>
        <v>78</v>
      </c>
      <c r="M269">
        <f t="shared" si="25"/>
      </c>
      <c r="N269">
        <f ca="1" t="shared" si="26"/>
        <v>0</v>
      </c>
      <c r="O269">
        <f ca="1" t="shared" si="27"/>
        <v>39</v>
      </c>
      <c r="P269">
        <f ca="1" t="shared" si="28"/>
        <v>0</v>
      </c>
    </row>
    <row r="270" spans="8:16" ht="15">
      <c r="H270">
        <f t="shared" si="31"/>
        <v>256</v>
      </c>
      <c r="I270">
        <f t="shared" si="29"/>
        <v>22</v>
      </c>
      <c r="J270">
        <f t="shared" si="30"/>
        <v>5</v>
      </c>
      <c r="K270">
        <f aca="true" ca="1" t="shared" si="32" ref="K270:K333">IF(AND(I270&lt;=$E$15,ISNUMBER(OFFSET(premiums,I270,J270))),1,0)</f>
        <v>0</v>
      </c>
      <c r="L270">
        <f>SUM($K$14:K270)</f>
        <v>78</v>
      </c>
      <c r="M270">
        <f aca="true" t="shared" si="33" ref="M270:M333">IF(K270=1,L270,"")</f>
      </c>
      <c r="N270">
        <f aca="true" ca="1" t="shared" si="34" ref="N270:N333">OFFSET(prem_origins,I270,0)</f>
        <v>0</v>
      </c>
      <c r="O270">
        <f aca="true" ca="1" t="shared" si="35" ref="O270:O333">OFFSET(premiums,0,J270)</f>
        <v>51</v>
      </c>
      <c r="P270">
        <f aca="true" ca="1" t="shared" si="36" ref="P270:P333">OFFSET(premiums,I270,J270)</f>
      </c>
    </row>
    <row r="271" spans="8:16" ht="15">
      <c r="H271">
        <f t="shared" si="31"/>
        <v>257</v>
      </c>
      <c r="I271">
        <f aca="true" t="shared" si="37" ref="I271:I334">FLOOR(H271/$E$15,1)+1</f>
        <v>22</v>
      </c>
      <c r="J271">
        <f aca="true" t="shared" si="38" ref="J271:J334">MOD(H271,$E$14)+1</f>
        <v>6</v>
      </c>
      <c r="K271">
        <f ca="1" t="shared" si="32"/>
        <v>0</v>
      </c>
      <c r="L271">
        <f>SUM($K$14:K271)</f>
        <v>78</v>
      </c>
      <c r="M271">
        <f t="shared" si="33"/>
      </c>
      <c r="N271">
        <f ca="1" t="shared" si="34"/>
        <v>0</v>
      </c>
      <c r="O271">
        <f ca="1" t="shared" si="35"/>
        <v>63</v>
      </c>
      <c r="P271">
        <f ca="1" t="shared" si="36"/>
        <v>0</v>
      </c>
    </row>
    <row r="272" spans="8:16" ht="15">
      <c r="H272">
        <f aca="true" t="shared" si="39" ref="H272:H335">H271+1</f>
        <v>258</v>
      </c>
      <c r="I272">
        <f t="shared" si="37"/>
        <v>22</v>
      </c>
      <c r="J272">
        <f t="shared" si="38"/>
        <v>7</v>
      </c>
      <c r="K272">
        <f ca="1" t="shared" si="32"/>
        <v>0</v>
      </c>
      <c r="L272">
        <f>SUM($K$14:K272)</f>
        <v>78</v>
      </c>
      <c r="M272">
        <f t="shared" si="33"/>
      </c>
      <c r="N272">
        <f ca="1" t="shared" si="34"/>
        <v>0</v>
      </c>
      <c r="O272">
        <f ca="1" t="shared" si="35"/>
        <v>75</v>
      </c>
      <c r="P272">
        <f ca="1" t="shared" si="36"/>
        <v>0</v>
      </c>
    </row>
    <row r="273" spans="8:16" ht="15">
      <c r="H273">
        <f t="shared" si="39"/>
        <v>259</v>
      </c>
      <c r="I273">
        <f t="shared" si="37"/>
        <v>22</v>
      </c>
      <c r="J273">
        <f t="shared" si="38"/>
        <v>8</v>
      </c>
      <c r="K273">
        <f ca="1" t="shared" si="32"/>
        <v>0</v>
      </c>
      <c r="L273">
        <f>SUM($K$14:K273)</f>
        <v>78</v>
      </c>
      <c r="M273">
        <f t="shared" si="33"/>
      </c>
      <c r="N273">
        <f ca="1" t="shared" si="34"/>
        <v>0</v>
      </c>
      <c r="O273">
        <f ca="1" t="shared" si="35"/>
        <v>87</v>
      </c>
      <c r="P273">
        <f ca="1" t="shared" si="36"/>
        <v>0</v>
      </c>
    </row>
    <row r="274" spans="8:16" ht="15">
      <c r="H274">
        <f t="shared" si="39"/>
        <v>260</v>
      </c>
      <c r="I274">
        <f t="shared" si="37"/>
        <v>22</v>
      </c>
      <c r="J274">
        <f t="shared" si="38"/>
        <v>9</v>
      </c>
      <c r="K274">
        <f ca="1" t="shared" si="32"/>
        <v>0</v>
      </c>
      <c r="L274">
        <f>SUM($K$14:K274)</f>
        <v>78</v>
      </c>
      <c r="M274">
        <f t="shared" si="33"/>
      </c>
      <c r="N274">
        <f ca="1" t="shared" si="34"/>
        <v>0</v>
      </c>
      <c r="O274">
        <f ca="1" t="shared" si="35"/>
        <v>99</v>
      </c>
      <c r="P274">
        <f ca="1" t="shared" si="36"/>
        <v>0</v>
      </c>
    </row>
    <row r="275" spans="8:16" ht="15">
      <c r="H275">
        <f t="shared" si="39"/>
        <v>261</v>
      </c>
      <c r="I275">
        <f t="shared" si="37"/>
        <v>22</v>
      </c>
      <c r="J275">
        <f t="shared" si="38"/>
        <v>10</v>
      </c>
      <c r="K275">
        <f ca="1" t="shared" si="32"/>
        <v>0</v>
      </c>
      <c r="L275">
        <f>SUM($K$14:K275)</f>
        <v>78</v>
      </c>
      <c r="M275">
        <f t="shared" si="33"/>
      </c>
      <c r="N275">
        <f ca="1" t="shared" si="34"/>
        <v>0</v>
      </c>
      <c r="O275">
        <f ca="1" t="shared" si="35"/>
        <v>111</v>
      </c>
      <c r="P275">
        <f ca="1" t="shared" si="36"/>
        <v>0</v>
      </c>
    </row>
    <row r="276" spans="8:16" ht="15">
      <c r="H276">
        <f t="shared" si="39"/>
        <v>262</v>
      </c>
      <c r="I276">
        <f t="shared" si="37"/>
        <v>22</v>
      </c>
      <c r="J276">
        <f t="shared" si="38"/>
        <v>11</v>
      </c>
      <c r="K276">
        <f ca="1" t="shared" si="32"/>
        <v>0</v>
      </c>
      <c r="L276">
        <f>SUM($K$14:K276)</f>
        <v>78</v>
      </c>
      <c r="M276">
        <f t="shared" si="33"/>
      </c>
      <c r="N276">
        <f ca="1" t="shared" si="34"/>
        <v>0</v>
      </c>
      <c r="O276">
        <f ca="1" t="shared" si="35"/>
        <v>123</v>
      </c>
      <c r="P276">
        <f ca="1" t="shared" si="36"/>
        <v>0</v>
      </c>
    </row>
    <row r="277" spans="8:16" ht="15">
      <c r="H277">
        <f t="shared" si="39"/>
        <v>263</v>
      </c>
      <c r="I277">
        <f t="shared" si="37"/>
        <v>22</v>
      </c>
      <c r="J277">
        <f t="shared" si="38"/>
        <v>12</v>
      </c>
      <c r="K277">
        <f ca="1" t="shared" si="32"/>
        <v>0</v>
      </c>
      <c r="L277">
        <f>SUM($K$14:K277)</f>
        <v>78</v>
      </c>
      <c r="M277">
        <f t="shared" si="33"/>
      </c>
      <c r="N277">
        <f ca="1" t="shared" si="34"/>
        <v>0</v>
      </c>
      <c r="O277">
        <f ca="1" t="shared" si="35"/>
        <v>135</v>
      </c>
      <c r="P277">
        <f ca="1" t="shared" si="36"/>
        <v>0</v>
      </c>
    </row>
    <row r="278" spans="8:16" ht="15">
      <c r="H278">
        <f t="shared" si="39"/>
        <v>264</v>
      </c>
      <c r="I278">
        <f t="shared" si="37"/>
        <v>23</v>
      </c>
      <c r="J278">
        <f t="shared" si="38"/>
        <v>1</v>
      </c>
      <c r="K278">
        <f ca="1" t="shared" si="32"/>
        <v>0</v>
      </c>
      <c r="L278">
        <f>SUM($K$14:K278)</f>
        <v>78</v>
      </c>
      <c r="M278">
        <f t="shared" si="33"/>
      </c>
      <c r="N278">
        <f ca="1" t="shared" si="34"/>
        <v>0</v>
      </c>
      <c r="O278">
        <f ca="1" t="shared" si="35"/>
        <v>3</v>
      </c>
      <c r="P278">
        <f ca="1" t="shared" si="36"/>
        <v>0</v>
      </c>
    </row>
    <row r="279" spans="8:16" ht="15">
      <c r="H279">
        <f t="shared" si="39"/>
        <v>265</v>
      </c>
      <c r="I279">
        <f t="shared" si="37"/>
        <v>23</v>
      </c>
      <c r="J279">
        <f t="shared" si="38"/>
        <v>2</v>
      </c>
      <c r="K279">
        <f ca="1" t="shared" si="32"/>
        <v>0</v>
      </c>
      <c r="L279">
        <f>SUM($K$14:K279)</f>
        <v>78</v>
      </c>
      <c r="M279">
        <f t="shared" si="33"/>
      </c>
      <c r="N279">
        <f ca="1" t="shared" si="34"/>
        <v>0</v>
      </c>
      <c r="O279">
        <f ca="1" t="shared" si="35"/>
        <v>15</v>
      </c>
      <c r="P279">
        <f ca="1" t="shared" si="36"/>
        <v>0</v>
      </c>
    </row>
    <row r="280" spans="8:16" ht="15">
      <c r="H280">
        <f t="shared" si="39"/>
        <v>266</v>
      </c>
      <c r="I280">
        <f t="shared" si="37"/>
        <v>23</v>
      </c>
      <c r="J280">
        <f t="shared" si="38"/>
        <v>3</v>
      </c>
      <c r="K280">
        <f ca="1" t="shared" si="32"/>
        <v>0</v>
      </c>
      <c r="L280">
        <f>SUM($K$14:K280)</f>
        <v>78</v>
      </c>
      <c r="M280">
        <f t="shared" si="33"/>
      </c>
      <c r="N280">
        <f ca="1" t="shared" si="34"/>
        <v>0</v>
      </c>
      <c r="O280">
        <f ca="1" t="shared" si="35"/>
        <v>27</v>
      </c>
      <c r="P280">
        <f ca="1" t="shared" si="36"/>
        <v>0</v>
      </c>
    </row>
    <row r="281" spans="8:16" ht="15">
      <c r="H281">
        <f t="shared" si="39"/>
        <v>267</v>
      </c>
      <c r="I281">
        <f t="shared" si="37"/>
        <v>23</v>
      </c>
      <c r="J281">
        <f t="shared" si="38"/>
        <v>4</v>
      </c>
      <c r="K281">
        <f ca="1" t="shared" si="32"/>
        <v>0</v>
      </c>
      <c r="L281">
        <f>SUM($K$14:K281)</f>
        <v>78</v>
      </c>
      <c r="M281">
        <f t="shared" si="33"/>
      </c>
      <c r="N281">
        <f ca="1" t="shared" si="34"/>
        <v>0</v>
      </c>
      <c r="O281">
        <f ca="1" t="shared" si="35"/>
        <v>39</v>
      </c>
      <c r="P281">
        <f ca="1" t="shared" si="36"/>
        <v>0</v>
      </c>
    </row>
    <row r="282" spans="8:16" ht="15">
      <c r="H282">
        <f t="shared" si="39"/>
        <v>268</v>
      </c>
      <c r="I282">
        <f t="shared" si="37"/>
        <v>23</v>
      </c>
      <c r="J282">
        <f t="shared" si="38"/>
        <v>5</v>
      </c>
      <c r="K282">
        <f ca="1" t="shared" si="32"/>
        <v>0</v>
      </c>
      <c r="L282">
        <f>SUM($K$14:K282)</f>
        <v>78</v>
      </c>
      <c r="M282">
        <f t="shared" si="33"/>
      </c>
      <c r="N282">
        <f ca="1" t="shared" si="34"/>
        <v>0</v>
      </c>
      <c r="O282">
        <f ca="1" t="shared" si="35"/>
        <v>51</v>
      </c>
      <c r="P282">
        <f ca="1" t="shared" si="36"/>
        <v>0</v>
      </c>
    </row>
    <row r="283" spans="8:16" ht="15">
      <c r="H283">
        <f t="shared" si="39"/>
        <v>269</v>
      </c>
      <c r="I283">
        <f t="shared" si="37"/>
        <v>23</v>
      </c>
      <c r="J283">
        <f t="shared" si="38"/>
        <v>6</v>
      </c>
      <c r="K283">
        <f ca="1" t="shared" si="32"/>
        <v>0</v>
      </c>
      <c r="L283">
        <f>SUM($K$14:K283)</f>
        <v>78</v>
      </c>
      <c r="M283">
        <f t="shared" si="33"/>
      </c>
      <c r="N283">
        <f ca="1" t="shared" si="34"/>
        <v>0</v>
      </c>
      <c r="O283">
        <f ca="1" t="shared" si="35"/>
        <v>63</v>
      </c>
      <c r="P283">
        <f ca="1" t="shared" si="36"/>
        <v>0</v>
      </c>
    </row>
    <row r="284" spans="8:16" ht="15">
      <c r="H284">
        <f t="shared" si="39"/>
        <v>270</v>
      </c>
      <c r="I284">
        <f t="shared" si="37"/>
        <v>23</v>
      </c>
      <c r="J284">
        <f t="shared" si="38"/>
        <v>7</v>
      </c>
      <c r="K284">
        <f ca="1" t="shared" si="32"/>
        <v>0</v>
      </c>
      <c r="L284">
        <f>SUM($K$14:K284)</f>
        <v>78</v>
      </c>
      <c r="M284">
        <f t="shared" si="33"/>
      </c>
      <c r="N284">
        <f ca="1" t="shared" si="34"/>
        <v>0</v>
      </c>
      <c r="O284">
        <f ca="1" t="shared" si="35"/>
        <v>75</v>
      </c>
      <c r="P284">
        <f ca="1" t="shared" si="36"/>
        <v>0</v>
      </c>
    </row>
    <row r="285" spans="8:16" ht="15">
      <c r="H285">
        <f t="shared" si="39"/>
        <v>271</v>
      </c>
      <c r="I285">
        <f t="shared" si="37"/>
        <v>23</v>
      </c>
      <c r="J285">
        <f t="shared" si="38"/>
        <v>8</v>
      </c>
      <c r="K285">
        <f ca="1" t="shared" si="32"/>
        <v>0</v>
      </c>
      <c r="L285">
        <f>SUM($K$14:K285)</f>
        <v>78</v>
      </c>
      <c r="M285">
        <f t="shared" si="33"/>
      </c>
      <c r="N285">
        <f ca="1" t="shared" si="34"/>
        <v>0</v>
      </c>
      <c r="O285">
        <f ca="1" t="shared" si="35"/>
        <v>87</v>
      </c>
      <c r="P285">
        <f ca="1" t="shared" si="36"/>
        <v>0</v>
      </c>
    </row>
    <row r="286" spans="8:16" ht="15">
      <c r="H286">
        <f t="shared" si="39"/>
        <v>272</v>
      </c>
      <c r="I286">
        <f t="shared" si="37"/>
        <v>23</v>
      </c>
      <c r="J286">
        <f t="shared" si="38"/>
        <v>9</v>
      </c>
      <c r="K286">
        <f ca="1" t="shared" si="32"/>
        <v>0</v>
      </c>
      <c r="L286">
        <f>SUM($K$14:K286)</f>
        <v>78</v>
      </c>
      <c r="M286">
        <f t="shared" si="33"/>
      </c>
      <c r="N286">
        <f ca="1" t="shared" si="34"/>
        <v>0</v>
      </c>
      <c r="O286">
        <f ca="1" t="shared" si="35"/>
        <v>99</v>
      </c>
      <c r="P286">
        <f ca="1" t="shared" si="36"/>
        <v>0</v>
      </c>
    </row>
    <row r="287" spans="8:16" ht="15">
      <c r="H287">
        <f t="shared" si="39"/>
        <v>273</v>
      </c>
      <c r="I287">
        <f t="shared" si="37"/>
        <v>23</v>
      </c>
      <c r="J287">
        <f t="shared" si="38"/>
        <v>10</v>
      </c>
      <c r="K287">
        <f ca="1" t="shared" si="32"/>
        <v>0</v>
      </c>
      <c r="L287">
        <f>SUM($K$14:K287)</f>
        <v>78</v>
      </c>
      <c r="M287">
        <f t="shared" si="33"/>
      </c>
      <c r="N287">
        <f ca="1" t="shared" si="34"/>
        <v>0</v>
      </c>
      <c r="O287">
        <f ca="1" t="shared" si="35"/>
        <v>111</v>
      </c>
      <c r="P287">
        <f ca="1" t="shared" si="36"/>
        <v>0</v>
      </c>
    </row>
    <row r="288" spans="8:16" ht="15">
      <c r="H288">
        <f t="shared" si="39"/>
        <v>274</v>
      </c>
      <c r="I288">
        <f t="shared" si="37"/>
        <v>23</v>
      </c>
      <c r="J288">
        <f t="shared" si="38"/>
        <v>11</v>
      </c>
      <c r="K288">
        <f ca="1" t="shared" si="32"/>
        <v>0</v>
      </c>
      <c r="L288">
        <f>SUM($K$14:K288)</f>
        <v>78</v>
      </c>
      <c r="M288">
        <f t="shared" si="33"/>
      </c>
      <c r="N288">
        <f ca="1" t="shared" si="34"/>
        <v>0</v>
      </c>
      <c r="O288">
        <f ca="1" t="shared" si="35"/>
        <v>123</v>
      </c>
      <c r="P288">
        <f ca="1" t="shared" si="36"/>
        <v>0</v>
      </c>
    </row>
    <row r="289" spans="8:16" ht="15">
      <c r="H289">
        <f t="shared" si="39"/>
        <v>275</v>
      </c>
      <c r="I289">
        <f t="shared" si="37"/>
        <v>23</v>
      </c>
      <c r="J289">
        <f t="shared" si="38"/>
        <v>12</v>
      </c>
      <c r="K289">
        <f ca="1" t="shared" si="32"/>
        <v>0</v>
      </c>
      <c r="L289">
        <f>SUM($K$14:K289)</f>
        <v>78</v>
      </c>
      <c r="M289">
        <f t="shared" si="33"/>
      </c>
      <c r="N289">
        <f ca="1" t="shared" si="34"/>
        <v>0</v>
      </c>
      <c r="O289">
        <f ca="1" t="shared" si="35"/>
        <v>135</v>
      </c>
      <c r="P289">
        <f ca="1" t="shared" si="36"/>
        <v>0</v>
      </c>
    </row>
    <row r="290" spans="8:16" ht="15">
      <c r="H290">
        <f t="shared" si="39"/>
        <v>276</v>
      </c>
      <c r="I290">
        <f t="shared" si="37"/>
        <v>24</v>
      </c>
      <c r="J290">
        <f t="shared" si="38"/>
        <v>1</v>
      </c>
      <c r="K290">
        <f ca="1" t="shared" si="32"/>
        <v>0</v>
      </c>
      <c r="L290">
        <f>SUM($K$14:K290)</f>
        <v>78</v>
      </c>
      <c r="M290">
        <f t="shared" si="33"/>
      </c>
      <c r="N290">
        <f ca="1" t="shared" si="34"/>
        <v>0</v>
      </c>
      <c r="O290">
        <f ca="1" t="shared" si="35"/>
        <v>3</v>
      </c>
      <c r="P290">
        <f ca="1" t="shared" si="36"/>
        <v>0</v>
      </c>
    </row>
    <row r="291" spans="8:16" ht="15">
      <c r="H291">
        <f t="shared" si="39"/>
        <v>277</v>
      </c>
      <c r="I291">
        <f t="shared" si="37"/>
        <v>24</v>
      </c>
      <c r="J291">
        <f t="shared" si="38"/>
        <v>2</v>
      </c>
      <c r="K291">
        <f ca="1" t="shared" si="32"/>
        <v>0</v>
      </c>
      <c r="L291">
        <f>SUM($K$14:K291)</f>
        <v>78</v>
      </c>
      <c r="M291">
        <f t="shared" si="33"/>
      </c>
      <c r="N291">
        <f ca="1" t="shared" si="34"/>
        <v>0</v>
      </c>
      <c r="O291">
        <f ca="1" t="shared" si="35"/>
        <v>15</v>
      </c>
      <c r="P291">
        <f ca="1" t="shared" si="36"/>
        <v>0</v>
      </c>
    </row>
    <row r="292" spans="8:16" ht="15">
      <c r="H292">
        <f t="shared" si="39"/>
        <v>278</v>
      </c>
      <c r="I292">
        <f t="shared" si="37"/>
        <v>24</v>
      </c>
      <c r="J292">
        <f t="shared" si="38"/>
        <v>3</v>
      </c>
      <c r="K292">
        <f ca="1" t="shared" si="32"/>
        <v>0</v>
      </c>
      <c r="L292">
        <f>SUM($K$14:K292)</f>
        <v>78</v>
      </c>
      <c r="M292">
        <f t="shared" si="33"/>
      </c>
      <c r="N292">
        <f ca="1" t="shared" si="34"/>
        <v>0</v>
      </c>
      <c r="O292">
        <f ca="1" t="shared" si="35"/>
        <v>27</v>
      </c>
      <c r="P292">
        <f ca="1" t="shared" si="36"/>
        <v>0</v>
      </c>
    </row>
    <row r="293" spans="8:16" ht="15">
      <c r="H293">
        <f t="shared" si="39"/>
        <v>279</v>
      </c>
      <c r="I293">
        <f t="shared" si="37"/>
        <v>24</v>
      </c>
      <c r="J293">
        <f t="shared" si="38"/>
        <v>4</v>
      </c>
      <c r="K293">
        <f ca="1" t="shared" si="32"/>
        <v>0</v>
      </c>
      <c r="L293">
        <f>SUM($K$14:K293)</f>
        <v>78</v>
      </c>
      <c r="M293">
        <f t="shared" si="33"/>
      </c>
      <c r="N293">
        <f ca="1" t="shared" si="34"/>
        <v>0</v>
      </c>
      <c r="O293">
        <f ca="1" t="shared" si="35"/>
        <v>39</v>
      </c>
      <c r="P293">
        <f ca="1" t="shared" si="36"/>
        <v>0</v>
      </c>
    </row>
    <row r="294" spans="8:16" ht="15">
      <c r="H294">
        <f t="shared" si="39"/>
        <v>280</v>
      </c>
      <c r="I294">
        <f t="shared" si="37"/>
        <v>24</v>
      </c>
      <c r="J294">
        <f t="shared" si="38"/>
        <v>5</v>
      </c>
      <c r="K294">
        <f ca="1" t="shared" si="32"/>
        <v>0</v>
      </c>
      <c r="L294">
        <f>SUM($K$14:K294)</f>
        <v>78</v>
      </c>
      <c r="M294">
        <f t="shared" si="33"/>
      </c>
      <c r="N294">
        <f ca="1" t="shared" si="34"/>
        <v>0</v>
      </c>
      <c r="O294">
        <f ca="1" t="shared" si="35"/>
        <v>51</v>
      </c>
      <c r="P294">
        <f ca="1" t="shared" si="36"/>
        <v>0</v>
      </c>
    </row>
    <row r="295" spans="8:16" ht="15">
      <c r="H295">
        <f t="shared" si="39"/>
        <v>281</v>
      </c>
      <c r="I295">
        <f t="shared" si="37"/>
        <v>24</v>
      </c>
      <c r="J295">
        <f t="shared" si="38"/>
        <v>6</v>
      </c>
      <c r="K295">
        <f ca="1" t="shared" si="32"/>
        <v>0</v>
      </c>
      <c r="L295">
        <f>SUM($K$14:K295)</f>
        <v>78</v>
      </c>
      <c r="M295">
        <f t="shared" si="33"/>
      </c>
      <c r="N295">
        <f ca="1" t="shared" si="34"/>
        <v>0</v>
      </c>
      <c r="O295">
        <f ca="1" t="shared" si="35"/>
        <v>63</v>
      </c>
      <c r="P295">
        <f ca="1" t="shared" si="36"/>
        <v>0</v>
      </c>
    </row>
    <row r="296" spans="8:16" ht="15">
      <c r="H296">
        <f t="shared" si="39"/>
        <v>282</v>
      </c>
      <c r="I296">
        <f t="shared" si="37"/>
        <v>24</v>
      </c>
      <c r="J296">
        <f t="shared" si="38"/>
        <v>7</v>
      </c>
      <c r="K296">
        <f ca="1" t="shared" si="32"/>
        <v>0</v>
      </c>
      <c r="L296">
        <f>SUM($K$14:K296)</f>
        <v>78</v>
      </c>
      <c r="M296">
        <f t="shared" si="33"/>
      </c>
      <c r="N296">
        <f ca="1" t="shared" si="34"/>
        <v>0</v>
      </c>
      <c r="O296">
        <f ca="1" t="shared" si="35"/>
        <v>75</v>
      </c>
      <c r="P296">
        <f ca="1" t="shared" si="36"/>
        <v>0</v>
      </c>
    </row>
    <row r="297" spans="8:16" ht="15">
      <c r="H297">
        <f t="shared" si="39"/>
        <v>283</v>
      </c>
      <c r="I297">
        <f t="shared" si="37"/>
        <v>24</v>
      </c>
      <c r="J297">
        <f t="shared" si="38"/>
        <v>8</v>
      </c>
      <c r="K297">
        <f ca="1" t="shared" si="32"/>
        <v>0</v>
      </c>
      <c r="L297">
        <f>SUM($K$14:K297)</f>
        <v>78</v>
      </c>
      <c r="M297">
        <f t="shared" si="33"/>
      </c>
      <c r="N297">
        <f ca="1" t="shared" si="34"/>
        <v>0</v>
      </c>
      <c r="O297">
        <f ca="1" t="shared" si="35"/>
        <v>87</v>
      </c>
      <c r="P297">
        <f ca="1" t="shared" si="36"/>
        <v>0</v>
      </c>
    </row>
    <row r="298" spans="8:16" ht="15">
      <c r="H298">
        <f t="shared" si="39"/>
        <v>284</v>
      </c>
      <c r="I298">
        <f t="shared" si="37"/>
        <v>24</v>
      </c>
      <c r="J298">
        <f t="shared" si="38"/>
        <v>9</v>
      </c>
      <c r="K298">
        <f ca="1" t="shared" si="32"/>
        <v>0</v>
      </c>
      <c r="L298">
        <f>SUM($K$14:K298)</f>
        <v>78</v>
      </c>
      <c r="M298">
        <f t="shared" si="33"/>
      </c>
      <c r="N298">
        <f ca="1" t="shared" si="34"/>
        <v>0</v>
      </c>
      <c r="O298">
        <f ca="1" t="shared" si="35"/>
        <v>99</v>
      </c>
      <c r="P298">
        <f ca="1" t="shared" si="36"/>
        <v>0</v>
      </c>
    </row>
    <row r="299" spans="8:16" ht="15">
      <c r="H299">
        <f t="shared" si="39"/>
        <v>285</v>
      </c>
      <c r="I299">
        <f t="shared" si="37"/>
        <v>24</v>
      </c>
      <c r="J299">
        <f t="shared" si="38"/>
        <v>10</v>
      </c>
      <c r="K299">
        <f ca="1" t="shared" si="32"/>
        <v>0</v>
      </c>
      <c r="L299">
        <f>SUM($K$14:K299)</f>
        <v>78</v>
      </c>
      <c r="M299">
        <f t="shared" si="33"/>
      </c>
      <c r="N299">
        <f ca="1" t="shared" si="34"/>
        <v>0</v>
      </c>
      <c r="O299">
        <f ca="1" t="shared" si="35"/>
        <v>111</v>
      </c>
      <c r="P299">
        <f ca="1" t="shared" si="36"/>
        <v>0</v>
      </c>
    </row>
    <row r="300" spans="8:16" ht="15">
      <c r="H300">
        <f t="shared" si="39"/>
        <v>286</v>
      </c>
      <c r="I300">
        <f t="shared" si="37"/>
        <v>24</v>
      </c>
      <c r="J300">
        <f t="shared" si="38"/>
        <v>11</v>
      </c>
      <c r="K300">
        <f ca="1" t="shared" si="32"/>
        <v>0</v>
      </c>
      <c r="L300">
        <f>SUM($K$14:K300)</f>
        <v>78</v>
      </c>
      <c r="M300">
        <f t="shared" si="33"/>
      </c>
      <c r="N300">
        <f ca="1" t="shared" si="34"/>
        <v>0</v>
      </c>
      <c r="O300">
        <f ca="1" t="shared" si="35"/>
        <v>123</v>
      </c>
      <c r="P300">
        <f ca="1" t="shared" si="36"/>
        <v>0</v>
      </c>
    </row>
    <row r="301" spans="8:16" ht="15">
      <c r="H301">
        <f t="shared" si="39"/>
        <v>287</v>
      </c>
      <c r="I301">
        <f t="shared" si="37"/>
        <v>24</v>
      </c>
      <c r="J301">
        <f t="shared" si="38"/>
        <v>12</v>
      </c>
      <c r="K301">
        <f ca="1" t="shared" si="32"/>
        <v>0</v>
      </c>
      <c r="L301">
        <f>SUM($K$14:K301)</f>
        <v>78</v>
      </c>
      <c r="M301">
        <f t="shared" si="33"/>
      </c>
      <c r="N301">
        <f ca="1" t="shared" si="34"/>
        <v>0</v>
      </c>
      <c r="O301">
        <f ca="1" t="shared" si="35"/>
        <v>135</v>
      </c>
      <c r="P301">
        <f ca="1" t="shared" si="36"/>
        <v>0</v>
      </c>
    </row>
    <row r="302" spans="8:16" ht="15">
      <c r="H302">
        <f t="shared" si="39"/>
        <v>288</v>
      </c>
      <c r="I302">
        <f t="shared" si="37"/>
        <v>25</v>
      </c>
      <c r="J302">
        <f t="shared" si="38"/>
        <v>1</v>
      </c>
      <c r="K302">
        <f ca="1" t="shared" si="32"/>
        <v>0</v>
      </c>
      <c r="L302">
        <f>SUM($K$14:K302)</f>
        <v>78</v>
      </c>
      <c r="M302">
        <f t="shared" si="33"/>
      </c>
      <c r="N302">
        <f ca="1" t="shared" si="34"/>
        <v>0</v>
      </c>
      <c r="O302">
        <f ca="1" t="shared" si="35"/>
        <v>3</v>
      </c>
      <c r="P302">
        <f ca="1" t="shared" si="36"/>
        <v>0</v>
      </c>
    </row>
    <row r="303" spans="8:16" ht="15">
      <c r="H303">
        <f t="shared" si="39"/>
        <v>289</v>
      </c>
      <c r="I303">
        <f t="shared" si="37"/>
        <v>25</v>
      </c>
      <c r="J303">
        <f t="shared" si="38"/>
        <v>2</v>
      </c>
      <c r="K303">
        <f ca="1" t="shared" si="32"/>
        <v>0</v>
      </c>
      <c r="L303">
        <f>SUM($K$14:K303)</f>
        <v>78</v>
      </c>
      <c r="M303">
        <f t="shared" si="33"/>
      </c>
      <c r="N303">
        <f ca="1" t="shared" si="34"/>
        <v>0</v>
      </c>
      <c r="O303">
        <f ca="1" t="shared" si="35"/>
        <v>15</v>
      </c>
      <c r="P303">
        <f ca="1" t="shared" si="36"/>
        <v>0</v>
      </c>
    </row>
    <row r="304" spans="8:16" ht="15">
      <c r="H304">
        <f t="shared" si="39"/>
        <v>290</v>
      </c>
      <c r="I304">
        <f t="shared" si="37"/>
        <v>25</v>
      </c>
      <c r="J304">
        <f t="shared" si="38"/>
        <v>3</v>
      </c>
      <c r="K304">
        <f ca="1" t="shared" si="32"/>
        <v>0</v>
      </c>
      <c r="L304">
        <f>SUM($K$14:K304)</f>
        <v>78</v>
      </c>
      <c r="M304">
        <f t="shared" si="33"/>
      </c>
      <c r="N304">
        <f ca="1" t="shared" si="34"/>
        <v>0</v>
      </c>
      <c r="O304">
        <f ca="1" t="shared" si="35"/>
        <v>27</v>
      </c>
      <c r="P304">
        <f ca="1" t="shared" si="36"/>
        <v>0</v>
      </c>
    </row>
    <row r="305" spans="8:16" ht="15">
      <c r="H305">
        <f t="shared" si="39"/>
        <v>291</v>
      </c>
      <c r="I305">
        <f t="shared" si="37"/>
        <v>25</v>
      </c>
      <c r="J305">
        <f t="shared" si="38"/>
        <v>4</v>
      </c>
      <c r="K305">
        <f ca="1" t="shared" si="32"/>
        <v>0</v>
      </c>
      <c r="L305">
        <f>SUM($K$14:K305)</f>
        <v>78</v>
      </c>
      <c r="M305">
        <f t="shared" si="33"/>
      </c>
      <c r="N305">
        <f ca="1" t="shared" si="34"/>
        <v>0</v>
      </c>
      <c r="O305">
        <f ca="1" t="shared" si="35"/>
        <v>39</v>
      </c>
      <c r="P305">
        <f ca="1" t="shared" si="36"/>
        <v>0</v>
      </c>
    </row>
    <row r="306" spans="8:16" ht="15">
      <c r="H306">
        <f t="shared" si="39"/>
        <v>292</v>
      </c>
      <c r="I306">
        <f t="shared" si="37"/>
        <v>25</v>
      </c>
      <c r="J306">
        <f t="shared" si="38"/>
        <v>5</v>
      </c>
      <c r="K306">
        <f ca="1" t="shared" si="32"/>
        <v>0</v>
      </c>
      <c r="L306">
        <f>SUM($K$14:K306)</f>
        <v>78</v>
      </c>
      <c r="M306">
        <f t="shared" si="33"/>
      </c>
      <c r="N306">
        <f ca="1" t="shared" si="34"/>
        <v>0</v>
      </c>
      <c r="O306">
        <f ca="1" t="shared" si="35"/>
        <v>51</v>
      </c>
      <c r="P306">
        <f ca="1" t="shared" si="36"/>
        <v>0</v>
      </c>
    </row>
    <row r="307" spans="8:16" ht="15">
      <c r="H307">
        <f t="shared" si="39"/>
        <v>293</v>
      </c>
      <c r="I307">
        <f t="shared" si="37"/>
        <v>25</v>
      </c>
      <c r="J307">
        <f t="shared" si="38"/>
        <v>6</v>
      </c>
      <c r="K307">
        <f ca="1" t="shared" si="32"/>
        <v>0</v>
      </c>
      <c r="L307">
        <f>SUM($K$14:K307)</f>
        <v>78</v>
      </c>
      <c r="M307">
        <f t="shared" si="33"/>
      </c>
      <c r="N307">
        <f ca="1" t="shared" si="34"/>
        <v>0</v>
      </c>
      <c r="O307">
        <f ca="1" t="shared" si="35"/>
        <v>63</v>
      </c>
      <c r="P307">
        <f ca="1" t="shared" si="36"/>
        <v>0</v>
      </c>
    </row>
    <row r="308" spans="8:16" ht="15">
      <c r="H308">
        <f t="shared" si="39"/>
        <v>294</v>
      </c>
      <c r="I308">
        <f t="shared" si="37"/>
        <v>25</v>
      </c>
      <c r="J308">
        <f t="shared" si="38"/>
        <v>7</v>
      </c>
      <c r="K308">
        <f ca="1" t="shared" si="32"/>
        <v>0</v>
      </c>
      <c r="L308">
        <f>SUM($K$14:K308)</f>
        <v>78</v>
      </c>
      <c r="M308">
        <f t="shared" si="33"/>
      </c>
      <c r="N308">
        <f ca="1" t="shared" si="34"/>
        <v>0</v>
      </c>
      <c r="O308">
        <f ca="1" t="shared" si="35"/>
        <v>75</v>
      </c>
      <c r="P308">
        <f ca="1" t="shared" si="36"/>
        <v>0</v>
      </c>
    </row>
    <row r="309" spans="8:16" ht="15">
      <c r="H309">
        <f t="shared" si="39"/>
        <v>295</v>
      </c>
      <c r="I309">
        <f t="shared" si="37"/>
        <v>25</v>
      </c>
      <c r="J309">
        <f t="shared" si="38"/>
        <v>8</v>
      </c>
      <c r="K309">
        <f ca="1" t="shared" si="32"/>
        <v>0</v>
      </c>
      <c r="L309">
        <f>SUM($K$14:K309)</f>
        <v>78</v>
      </c>
      <c r="M309">
        <f t="shared" si="33"/>
      </c>
      <c r="N309">
        <f ca="1" t="shared" si="34"/>
        <v>0</v>
      </c>
      <c r="O309">
        <f ca="1" t="shared" si="35"/>
        <v>87</v>
      </c>
      <c r="P309">
        <f ca="1" t="shared" si="36"/>
        <v>0</v>
      </c>
    </row>
    <row r="310" spans="8:16" ht="15">
      <c r="H310">
        <f t="shared" si="39"/>
        <v>296</v>
      </c>
      <c r="I310">
        <f t="shared" si="37"/>
        <v>25</v>
      </c>
      <c r="J310">
        <f t="shared" si="38"/>
        <v>9</v>
      </c>
      <c r="K310">
        <f ca="1" t="shared" si="32"/>
        <v>0</v>
      </c>
      <c r="L310">
        <f>SUM($K$14:K310)</f>
        <v>78</v>
      </c>
      <c r="M310">
        <f t="shared" si="33"/>
      </c>
      <c r="N310">
        <f ca="1" t="shared" si="34"/>
        <v>0</v>
      </c>
      <c r="O310">
        <f ca="1" t="shared" si="35"/>
        <v>99</v>
      </c>
      <c r="P310">
        <f ca="1" t="shared" si="36"/>
        <v>0</v>
      </c>
    </row>
    <row r="311" spans="8:16" ht="15">
      <c r="H311">
        <f t="shared" si="39"/>
        <v>297</v>
      </c>
      <c r="I311">
        <f t="shared" si="37"/>
        <v>25</v>
      </c>
      <c r="J311">
        <f t="shared" si="38"/>
        <v>10</v>
      </c>
      <c r="K311">
        <f ca="1" t="shared" si="32"/>
        <v>0</v>
      </c>
      <c r="L311">
        <f>SUM($K$14:K311)</f>
        <v>78</v>
      </c>
      <c r="M311">
        <f t="shared" si="33"/>
      </c>
      <c r="N311">
        <f ca="1" t="shared" si="34"/>
        <v>0</v>
      </c>
      <c r="O311">
        <f ca="1" t="shared" si="35"/>
        <v>111</v>
      </c>
      <c r="P311">
        <f ca="1" t="shared" si="36"/>
        <v>0</v>
      </c>
    </row>
    <row r="312" spans="8:16" ht="15">
      <c r="H312">
        <f t="shared" si="39"/>
        <v>298</v>
      </c>
      <c r="I312">
        <f t="shared" si="37"/>
        <v>25</v>
      </c>
      <c r="J312">
        <f t="shared" si="38"/>
        <v>11</v>
      </c>
      <c r="K312">
        <f ca="1" t="shared" si="32"/>
        <v>0</v>
      </c>
      <c r="L312">
        <f>SUM($K$14:K312)</f>
        <v>78</v>
      </c>
      <c r="M312">
        <f t="shared" si="33"/>
      </c>
      <c r="N312">
        <f ca="1" t="shared" si="34"/>
        <v>0</v>
      </c>
      <c r="O312">
        <f ca="1" t="shared" si="35"/>
        <v>123</v>
      </c>
      <c r="P312">
        <f ca="1" t="shared" si="36"/>
        <v>0</v>
      </c>
    </row>
    <row r="313" spans="8:16" ht="15">
      <c r="H313">
        <f t="shared" si="39"/>
        <v>299</v>
      </c>
      <c r="I313">
        <f t="shared" si="37"/>
        <v>25</v>
      </c>
      <c r="J313">
        <f t="shared" si="38"/>
        <v>12</v>
      </c>
      <c r="K313">
        <f ca="1" t="shared" si="32"/>
        <v>0</v>
      </c>
      <c r="L313">
        <f>SUM($K$14:K313)</f>
        <v>78</v>
      </c>
      <c r="M313">
        <f t="shared" si="33"/>
      </c>
      <c r="N313">
        <f ca="1" t="shared" si="34"/>
        <v>0</v>
      </c>
      <c r="O313">
        <f ca="1" t="shared" si="35"/>
        <v>135</v>
      </c>
      <c r="P313">
        <f ca="1" t="shared" si="36"/>
        <v>0</v>
      </c>
    </row>
    <row r="314" spans="8:16" ht="15">
      <c r="H314">
        <f t="shared" si="39"/>
        <v>300</v>
      </c>
      <c r="I314">
        <f t="shared" si="37"/>
        <v>26</v>
      </c>
      <c r="J314">
        <f t="shared" si="38"/>
        <v>1</v>
      </c>
      <c r="K314">
        <f ca="1" t="shared" si="32"/>
        <v>0</v>
      </c>
      <c r="L314">
        <f>SUM($K$14:K314)</f>
        <v>78</v>
      </c>
      <c r="M314">
        <f t="shared" si="33"/>
      </c>
      <c r="N314" t="str">
        <f ca="1" t="shared" si="34"/>
        <v>Paper (PDF format):</v>
      </c>
      <c r="O314">
        <f ca="1" t="shared" si="35"/>
        <v>3</v>
      </c>
      <c r="P314">
        <f ca="1" t="shared" si="36"/>
        <v>0</v>
      </c>
    </row>
    <row r="315" spans="8:16" ht="15">
      <c r="H315">
        <f t="shared" si="39"/>
        <v>301</v>
      </c>
      <c r="I315">
        <f t="shared" si="37"/>
        <v>26</v>
      </c>
      <c r="J315">
        <f t="shared" si="38"/>
        <v>2</v>
      </c>
      <c r="K315">
        <f ca="1" t="shared" si="32"/>
        <v>0</v>
      </c>
      <c r="L315">
        <f>SUM($K$14:K315)</f>
        <v>78</v>
      </c>
      <c r="M315">
        <f t="shared" si="33"/>
      </c>
      <c r="N315" t="str">
        <f ca="1" t="shared" si="34"/>
        <v>Paper (PDF format):</v>
      </c>
      <c r="O315">
        <f ca="1" t="shared" si="35"/>
        <v>15</v>
      </c>
      <c r="P315">
        <f ca="1" t="shared" si="36"/>
      </c>
    </row>
    <row r="316" spans="8:16" ht="15">
      <c r="H316">
        <f t="shared" si="39"/>
        <v>302</v>
      </c>
      <c r="I316">
        <f t="shared" si="37"/>
        <v>26</v>
      </c>
      <c r="J316">
        <f t="shared" si="38"/>
        <v>3</v>
      </c>
      <c r="K316">
        <f ca="1" t="shared" si="32"/>
        <v>0</v>
      </c>
      <c r="L316">
        <f>SUM($K$14:K316)</f>
        <v>78</v>
      </c>
      <c r="M316">
        <f t="shared" si="33"/>
      </c>
      <c r="N316" t="str">
        <f ca="1" t="shared" si="34"/>
        <v>Paper (PDF format):</v>
      </c>
      <c r="O316">
        <f ca="1" t="shared" si="35"/>
        <v>27</v>
      </c>
      <c r="P316">
        <f ca="1" t="shared" si="36"/>
        <v>0</v>
      </c>
    </row>
    <row r="317" spans="8:16" ht="15">
      <c r="H317">
        <f t="shared" si="39"/>
        <v>303</v>
      </c>
      <c r="I317">
        <f t="shared" si="37"/>
        <v>26</v>
      </c>
      <c r="J317">
        <f t="shared" si="38"/>
        <v>4</v>
      </c>
      <c r="K317">
        <f ca="1" t="shared" si="32"/>
        <v>0</v>
      </c>
      <c r="L317">
        <f>SUM($K$14:K317)</f>
        <v>78</v>
      </c>
      <c r="M317">
        <f t="shared" si="33"/>
      </c>
      <c r="N317" t="str">
        <f ca="1" t="shared" si="34"/>
        <v>Paper (PDF format):</v>
      </c>
      <c r="O317">
        <f ca="1" t="shared" si="35"/>
        <v>39</v>
      </c>
      <c r="P317">
        <f ca="1" t="shared" si="36"/>
        <v>0</v>
      </c>
    </row>
    <row r="318" spans="8:16" ht="15">
      <c r="H318">
        <f t="shared" si="39"/>
        <v>304</v>
      </c>
      <c r="I318">
        <f t="shared" si="37"/>
        <v>26</v>
      </c>
      <c r="J318">
        <f t="shared" si="38"/>
        <v>5</v>
      </c>
      <c r="K318">
        <f ca="1" t="shared" si="32"/>
        <v>0</v>
      </c>
      <c r="L318">
        <f>SUM($K$14:K318)</f>
        <v>78</v>
      </c>
      <c r="M318">
        <f t="shared" si="33"/>
      </c>
      <c r="N318" t="str">
        <f ca="1" t="shared" si="34"/>
        <v>Paper (PDF format):</v>
      </c>
      <c r="O318">
        <f ca="1" t="shared" si="35"/>
        <v>51</v>
      </c>
      <c r="P318">
        <f ca="1" t="shared" si="36"/>
        <v>0</v>
      </c>
    </row>
    <row r="319" spans="8:16" ht="15">
      <c r="H319">
        <f t="shared" si="39"/>
        <v>305</v>
      </c>
      <c r="I319">
        <f t="shared" si="37"/>
        <v>26</v>
      </c>
      <c r="J319">
        <f t="shared" si="38"/>
        <v>6</v>
      </c>
      <c r="K319">
        <f ca="1" t="shared" si="32"/>
        <v>0</v>
      </c>
      <c r="L319">
        <f>SUM($K$14:K319)</f>
        <v>78</v>
      </c>
      <c r="M319">
        <f t="shared" si="33"/>
      </c>
      <c r="N319" t="str">
        <f ca="1" t="shared" si="34"/>
        <v>Paper (PDF format):</v>
      </c>
      <c r="O319">
        <f ca="1" t="shared" si="35"/>
        <v>63</v>
      </c>
      <c r="P319">
        <f ca="1" t="shared" si="36"/>
        <v>0</v>
      </c>
    </row>
    <row r="320" spans="8:16" ht="15">
      <c r="H320">
        <f t="shared" si="39"/>
        <v>306</v>
      </c>
      <c r="I320">
        <f t="shared" si="37"/>
        <v>26</v>
      </c>
      <c r="J320">
        <f t="shared" si="38"/>
        <v>7</v>
      </c>
      <c r="K320">
        <f ca="1" t="shared" si="32"/>
        <v>0</v>
      </c>
      <c r="L320">
        <f>SUM($K$14:K320)</f>
        <v>78</v>
      </c>
      <c r="M320">
        <f t="shared" si="33"/>
      </c>
      <c r="N320" t="str">
        <f ca="1" t="shared" si="34"/>
        <v>Paper (PDF format):</v>
      </c>
      <c r="O320">
        <f ca="1" t="shared" si="35"/>
        <v>75</v>
      </c>
      <c r="P320">
        <f ca="1" t="shared" si="36"/>
        <v>0</v>
      </c>
    </row>
    <row r="321" spans="8:16" ht="15">
      <c r="H321">
        <f t="shared" si="39"/>
        <v>307</v>
      </c>
      <c r="I321">
        <f t="shared" si="37"/>
        <v>26</v>
      </c>
      <c r="J321">
        <f t="shared" si="38"/>
        <v>8</v>
      </c>
      <c r="K321">
        <f ca="1" t="shared" si="32"/>
        <v>0</v>
      </c>
      <c r="L321">
        <f>SUM($K$14:K321)</f>
        <v>78</v>
      </c>
      <c r="M321">
        <f t="shared" si="33"/>
      </c>
      <c r="N321" t="str">
        <f ca="1" t="shared" si="34"/>
        <v>Paper (PDF format):</v>
      </c>
      <c r="O321">
        <f ca="1" t="shared" si="35"/>
        <v>87</v>
      </c>
      <c r="P321">
        <f ca="1" t="shared" si="36"/>
        <v>0</v>
      </c>
    </row>
    <row r="322" spans="8:16" ht="15">
      <c r="H322">
        <f t="shared" si="39"/>
        <v>308</v>
      </c>
      <c r="I322">
        <f t="shared" si="37"/>
        <v>26</v>
      </c>
      <c r="J322">
        <f t="shared" si="38"/>
        <v>9</v>
      </c>
      <c r="K322">
        <f ca="1" t="shared" si="32"/>
        <v>0</v>
      </c>
      <c r="L322">
        <f>SUM($K$14:K322)</f>
        <v>78</v>
      </c>
      <c r="M322">
        <f t="shared" si="33"/>
      </c>
      <c r="N322" t="str">
        <f ca="1" t="shared" si="34"/>
        <v>Paper (PDF format):</v>
      </c>
      <c r="O322">
        <f ca="1" t="shared" si="35"/>
        <v>99</v>
      </c>
      <c r="P322">
        <f ca="1" t="shared" si="36"/>
        <v>0</v>
      </c>
    </row>
    <row r="323" spans="8:16" ht="15">
      <c r="H323">
        <f t="shared" si="39"/>
        <v>309</v>
      </c>
      <c r="I323">
        <f t="shared" si="37"/>
        <v>26</v>
      </c>
      <c r="J323">
        <f t="shared" si="38"/>
        <v>10</v>
      </c>
      <c r="K323">
        <f ca="1" t="shared" si="32"/>
        <v>0</v>
      </c>
      <c r="L323">
        <f>SUM($K$14:K323)</f>
        <v>78</v>
      </c>
      <c r="M323">
        <f t="shared" si="33"/>
      </c>
      <c r="N323" t="str">
        <f ca="1" t="shared" si="34"/>
        <v>Paper (PDF format):</v>
      </c>
      <c r="O323">
        <f ca="1" t="shared" si="35"/>
        <v>111</v>
      </c>
      <c r="P323">
        <f ca="1" t="shared" si="36"/>
        <v>0</v>
      </c>
    </row>
    <row r="324" spans="8:16" ht="15">
      <c r="H324">
        <f t="shared" si="39"/>
        <v>310</v>
      </c>
      <c r="I324">
        <f t="shared" si="37"/>
        <v>26</v>
      </c>
      <c r="J324">
        <f t="shared" si="38"/>
        <v>11</v>
      </c>
      <c r="K324">
        <f ca="1" t="shared" si="32"/>
        <v>0</v>
      </c>
      <c r="L324">
        <f>SUM($K$14:K324)</f>
        <v>78</v>
      </c>
      <c r="M324">
        <f t="shared" si="33"/>
      </c>
      <c r="N324" t="str">
        <f ca="1" t="shared" si="34"/>
        <v>Paper (PDF format):</v>
      </c>
      <c r="O324">
        <f ca="1" t="shared" si="35"/>
        <v>123</v>
      </c>
      <c r="P324">
        <f ca="1" t="shared" si="36"/>
        <v>0</v>
      </c>
    </row>
    <row r="325" spans="8:16" ht="15">
      <c r="H325">
        <f t="shared" si="39"/>
        <v>311</v>
      </c>
      <c r="I325">
        <f t="shared" si="37"/>
        <v>26</v>
      </c>
      <c r="J325">
        <f t="shared" si="38"/>
        <v>12</v>
      </c>
      <c r="K325">
        <f ca="1" t="shared" si="32"/>
        <v>0</v>
      </c>
      <c r="L325">
        <f>SUM($K$14:K325)</f>
        <v>78</v>
      </c>
      <c r="M325">
        <f t="shared" si="33"/>
      </c>
      <c r="N325" t="str">
        <f ca="1" t="shared" si="34"/>
        <v>Paper (PDF format):</v>
      </c>
      <c r="O325">
        <f ca="1" t="shared" si="35"/>
        <v>135</v>
      </c>
      <c r="P325">
        <f ca="1" t="shared" si="36"/>
        <v>0</v>
      </c>
    </row>
    <row r="326" spans="8:16" ht="15">
      <c r="H326">
        <f t="shared" si="39"/>
        <v>312</v>
      </c>
      <c r="I326">
        <f t="shared" si="37"/>
        <v>27</v>
      </c>
      <c r="J326">
        <f t="shared" si="38"/>
        <v>1</v>
      </c>
      <c r="K326">
        <f ca="1" t="shared" si="32"/>
        <v>0</v>
      </c>
      <c r="L326">
        <f>SUM($K$14:K326)</f>
        <v>78</v>
      </c>
      <c r="M326">
        <f t="shared" si="33"/>
      </c>
      <c r="N326" t="str">
        <f ca="1" t="shared" si="34"/>
        <v>Source Code (Sweave):</v>
      </c>
      <c r="O326">
        <f ca="1" t="shared" si="35"/>
        <v>3</v>
      </c>
      <c r="P326">
        <f ca="1" t="shared" si="36"/>
        <v>0</v>
      </c>
    </row>
    <row r="327" spans="8:16" ht="15">
      <c r="H327">
        <f t="shared" si="39"/>
        <v>313</v>
      </c>
      <c r="I327">
        <f t="shared" si="37"/>
        <v>27</v>
      </c>
      <c r="J327">
        <f t="shared" si="38"/>
        <v>2</v>
      </c>
      <c r="K327">
        <f ca="1" t="shared" si="32"/>
        <v>0</v>
      </c>
      <c r="L327">
        <f>SUM($K$14:K327)</f>
        <v>78</v>
      </c>
      <c r="M327">
        <f t="shared" si="33"/>
      </c>
      <c r="N327" t="str">
        <f ca="1" t="shared" si="34"/>
        <v>Source Code (Sweave):</v>
      </c>
      <c r="O327">
        <f ca="1" t="shared" si="35"/>
        <v>15</v>
      </c>
      <c r="P327">
        <f ca="1" t="shared" si="36"/>
      </c>
    </row>
    <row r="328" spans="8:16" ht="15">
      <c r="H328">
        <f t="shared" si="39"/>
        <v>314</v>
      </c>
      <c r="I328">
        <f t="shared" si="37"/>
        <v>27</v>
      </c>
      <c r="J328">
        <f t="shared" si="38"/>
        <v>3</v>
      </c>
      <c r="K328">
        <f ca="1" t="shared" si="32"/>
        <v>0</v>
      </c>
      <c r="L328">
        <f>SUM($K$14:K328)</f>
        <v>78</v>
      </c>
      <c r="M328">
        <f t="shared" si="33"/>
      </c>
      <c r="N328" t="str">
        <f ca="1" t="shared" si="34"/>
        <v>Source Code (Sweave):</v>
      </c>
      <c r="O328">
        <f ca="1" t="shared" si="35"/>
        <v>27</v>
      </c>
      <c r="P328">
        <f ca="1" t="shared" si="36"/>
        <v>0</v>
      </c>
    </row>
    <row r="329" spans="8:16" ht="15">
      <c r="H329">
        <f t="shared" si="39"/>
        <v>315</v>
      </c>
      <c r="I329">
        <f t="shared" si="37"/>
        <v>27</v>
      </c>
      <c r="J329">
        <f t="shared" si="38"/>
        <v>4</v>
      </c>
      <c r="K329">
        <f ca="1" t="shared" si="32"/>
        <v>0</v>
      </c>
      <c r="L329">
        <f>SUM($K$14:K329)</f>
        <v>78</v>
      </c>
      <c r="M329">
        <f t="shared" si="33"/>
      </c>
      <c r="N329" t="str">
        <f ca="1" t="shared" si="34"/>
        <v>Source Code (Sweave):</v>
      </c>
      <c r="O329">
        <f ca="1" t="shared" si="35"/>
        <v>39</v>
      </c>
      <c r="P329">
        <f ca="1" t="shared" si="36"/>
        <v>0</v>
      </c>
    </row>
    <row r="330" spans="8:16" ht="15">
      <c r="H330">
        <f t="shared" si="39"/>
        <v>316</v>
      </c>
      <c r="I330">
        <f t="shared" si="37"/>
        <v>27</v>
      </c>
      <c r="J330">
        <f t="shared" si="38"/>
        <v>5</v>
      </c>
      <c r="K330">
        <f ca="1" t="shared" si="32"/>
        <v>0</v>
      </c>
      <c r="L330">
        <f>SUM($K$14:K330)</f>
        <v>78</v>
      </c>
      <c r="M330">
        <f t="shared" si="33"/>
      </c>
      <c r="N330" t="str">
        <f ca="1" t="shared" si="34"/>
        <v>Source Code (Sweave):</v>
      </c>
      <c r="O330">
        <f ca="1" t="shared" si="35"/>
        <v>51</v>
      </c>
      <c r="P330">
        <f ca="1" t="shared" si="36"/>
        <v>0</v>
      </c>
    </row>
    <row r="331" spans="8:16" ht="15">
      <c r="H331">
        <f t="shared" si="39"/>
        <v>317</v>
      </c>
      <c r="I331">
        <f t="shared" si="37"/>
        <v>27</v>
      </c>
      <c r="J331">
        <f t="shared" si="38"/>
        <v>6</v>
      </c>
      <c r="K331">
        <f ca="1" t="shared" si="32"/>
        <v>0</v>
      </c>
      <c r="L331">
        <f>SUM($K$14:K331)</f>
        <v>78</v>
      </c>
      <c r="M331">
        <f t="shared" si="33"/>
      </c>
      <c r="N331" t="str">
        <f ca="1" t="shared" si="34"/>
        <v>Source Code (Sweave):</v>
      </c>
      <c r="O331">
        <f ca="1" t="shared" si="35"/>
        <v>63</v>
      </c>
      <c r="P331">
        <f ca="1" t="shared" si="36"/>
        <v>0</v>
      </c>
    </row>
    <row r="332" spans="8:16" ht="15">
      <c r="H332">
        <f t="shared" si="39"/>
        <v>318</v>
      </c>
      <c r="I332">
        <f t="shared" si="37"/>
        <v>27</v>
      </c>
      <c r="J332">
        <f t="shared" si="38"/>
        <v>7</v>
      </c>
      <c r="K332">
        <f ca="1" t="shared" si="32"/>
        <v>0</v>
      </c>
      <c r="L332">
        <f>SUM($K$14:K332)</f>
        <v>78</v>
      </c>
      <c r="M332">
        <f t="shared" si="33"/>
      </c>
      <c r="N332" t="str">
        <f ca="1" t="shared" si="34"/>
        <v>Source Code (Sweave):</v>
      </c>
      <c r="O332">
        <f ca="1" t="shared" si="35"/>
        <v>75</v>
      </c>
      <c r="P332">
        <f ca="1" t="shared" si="36"/>
        <v>0</v>
      </c>
    </row>
    <row r="333" spans="8:16" ht="15">
      <c r="H333">
        <f t="shared" si="39"/>
        <v>319</v>
      </c>
      <c r="I333">
        <f t="shared" si="37"/>
        <v>27</v>
      </c>
      <c r="J333">
        <f t="shared" si="38"/>
        <v>8</v>
      </c>
      <c r="K333">
        <f ca="1" t="shared" si="32"/>
        <v>0</v>
      </c>
      <c r="L333">
        <f>SUM($K$14:K333)</f>
        <v>78</v>
      </c>
      <c r="M333">
        <f t="shared" si="33"/>
      </c>
      <c r="N333" t="str">
        <f ca="1" t="shared" si="34"/>
        <v>Source Code (Sweave):</v>
      </c>
      <c r="O333">
        <f ca="1" t="shared" si="35"/>
        <v>87</v>
      </c>
      <c r="P333">
        <f ca="1" t="shared" si="36"/>
        <v>0</v>
      </c>
    </row>
    <row r="334" spans="8:16" ht="15">
      <c r="H334">
        <f t="shared" si="39"/>
        <v>320</v>
      </c>
      <c r="I334">
        <f t="shared" si="37"/>
        <v>27</v>
      </c>
      <c r="J334">
        <f t="shared" si="38"/>
        <v>9</v>
      </c>
      <c r="K334">
        <f aca="true" ca="1" t="shared" si="40" ref="K334:K397">IF(AND(I334&lt;=$E$15,ISNUMBER(OFFSET(premiums,I334,J334))),1,0)</f>
        <v>0</v>
      </c>
      <c r="L334">
        <f>SUM($K$14:K334)</f>
        <v>78</v>
      </c>
      <c r="M334">
        <f aca="true" t="shared" si="41" ref="M334:M397">IF(K334=1,L334,"")</f>
      </c>
      <c r="N334" t="str">
        <f aca="true" ca="1" t="shared" si="42" ref="N334:N397">OFFSET(prem_origins,I334,0)</f>
        <v>Source Code (Sweave):</v>
      </c>
      <c r="O334">
        <f aca="true" ca="1" t="shared" si="43" ref="O334:O397">OFFSET(premiums,0,J334)</f>
        <v>99</v>
      </c>
      <c r="P334">
        <f aca="true" ca="1" t="shared" si="44" ref="P334:P397">OFFSET(premiums,I334,J334)</f>
        <v>0</v>
      </c>
    </row>
    <row r="335" spans="8:16" ht="15">
      <c r="H335">
        <f t="shared" si="39"/>
        <v>321</v>
      </c>
      <c r="I335">
        <f aca="true" t="shared" si="45" ref="I335:I398">FLOOR(H335/$E$15,1)+1</f>
        <v>27</v>
      </c>
      <c r="J335">
        <f aca="true" t="shared" si="46" ref="J335:J398">MOD(H335,$E$14)+1</f>
        <v>10</v>
      </c>
      <c r="K335">
        <f ca="1" t="shared" si="40"/>
        <v>0</v>
      </c>
      <c r="L335">
        <f>SUM($K$14:K335)</f>
        <v>78</v>
      </c>
      <c r="M335">
        <f t="shared" si="41"/>
      </c>
      <c r="N335" t="str">
        <f ca="1" t="shared" si="42"/>
        <v>Source Code (Sweave):</v>
      </c>
      <c r="O335">
        <f ca="1" t="shared" si="43"/>
        <v>111</v>
      </c>
      <c r="P335">
        <f ca="1" t="shared" si="44"/>
        <v>0</v>
      </c>
    </row>
    <row r="336" spans="8:16" ht="15">
      <c r="H336">
        <f aca="true" t="shared" si="47" ref="H336:H399">H335+1</f>
        <v>322</v>
      </c>
      <c r="I336">
        <f t="shared" si="45"/>
        <v>27</v>
      </c>
      <c r="J336">
        <f t="shared" si="46"/>
        <v>11</v>
      </c>
      <c r="K336">
        <f ca="1" t="shared" si="40"/>
        <v>0</v>
      </c>
      <c r="L336">
        <f>SUM($K$14:K336)</f>
        <v>78</v>
      </c>
      <c r="M336">
        <f t="shared" si="41"/>
      </c>
      <c r="N336" t="str">
        <f ca="1" t="shared" si="42"/>
        <v>Source Code (Sweave):</v>
      </c>
      <c r="O336">
        <f ca="1" t="shared" si="43"/>
        <v>123</v>
      </c>
      <c r="P336">
        <f ca="1" t="shared" si="44"/>
        <v>0</v>
      </c>
    </row>
    <row r="337" spans="8:16" ht="15">
      <c r="H337">
        <f t="shared" si="47"/>
        <v>323</v>
      </c>
      <c r="I337">
        <f t="shared" si="45"/>
        <v>27</v>
      </c>
      <c r="J337">
        <f t="shared" si="46"/>
        <v>12</v>
      </c>
      <c r="K337">
        <f ca="1" t="shared" si="40"/>
        <v>0</v>
      </c>
      <c r="L337">
        <f>SUM($K$14:K337)</f>
        <v>78</v>
      </c>
      <c r="M337">
        <f t="shared" si="41"/>
      </c>
      <c r="N337" t="str">
        <f ca="1" t="shared" si="42"/>
        <v>Source Code (Sweave):</v>
      </c>
      <c r="O337">
        <f ca="1" t="shared" si="43"/>
        <v>135</v>
      </c>
      <c r="P337">
        <f ca="1" t="shared" si="44"/>
        <v>0</v>
      </c>
    </row>
    <row r="338" spans="8:16" ht="15">
      <c r="H338">
        <f t="shared" si="47"/>
        <v>324</v>
      </c>
      <c r="I338">
        <f t="shared" si="45"/>
        <v>28</v>
      </c>
      <c r="J338">
        <f t="shared" si="46"/>
        <v>1</v>
      </c>
      <c r="K338">
        <f ca="1" t="shared" si="40"/>
        <v>0</v>
      </c>
      <c r="L338">
        <f>SUM($K$14:K338)</f>
        <v>78</v>
      </c>
      <c r="M338">
        <f t="shared" si="41"/>
      </c>
      <c r="N338">
        <f ca="1" t="shared" si="42"/>
        <v>0</v>
      </c>
      <c r="O338">
        <f ca="1" t="shared" si="43"/>
        <v>3</v>
      </c>
      <c r="P338">
        <f ca="1" t="shared" si="44"/>
        <v>0</v>
      </c>
    </row>
    <row r="339" spans="8:16" ht="15">
      <c r="H339">
        <f t="shared" si="47"/>
        <v>325</v>
      </c>
      <c r="I339">
        <f t="shared" si="45"/>
        <v>28</v>
      </c>
      <c r="J339">
        <f t="shared" si="46"/>
        <v>2</v>
      </c>
      <c r="K339">
        <f ca="1" t="shared" si="40"/>
        <v>0</v>
      </c>
      <c r="L339">
        <f>SUM($K$14:K339)</f>
        <v>78</v>
      </c>
      <c r="M339">
        <f t="shared" si="41"/>
      </c>
      <c r="N339">
        <f ca="1" t="shared" si="42"/>
        <v>0</v>
      </c>
      <c r="O339">
        <f ca="1" t="shared" si="43"/>
        <v>15</v>
      </c>
      <c r="P339">
        <f ca="1" t="shared" si="44"/>
        <v>0</v>
      </c>
    </row>
    <row r="340" spans="8:16" ht="15">
      <c r="H340">
        <f t="shared" si="47"/>
        <v>326</v>
      </c>
      <c r="I340">
        <f t="shared" si="45"/>
        <v>28</v>
      </c>
      <c r="J340">
        <f t="shared" si="46"/>
        <v>3</v>
      </c>
      <c r="K340">
        <f ca="1" t="shared" si="40"/>
        <v>0</v>
      </c>
      <c r="L340">
        <f>SUM($K$14:K340)</f>
        <v>78</v>
      </c>
      <c r="M340">
        <f t="shared" si="41"/>
      </c>
      <c r="N340">
        <f ca="1" t="shared" si="42"/>
        <v>0</v>
      </c>
      <c r="O340">
        <f ca="1" t="shared" si="43"/>
        <v>27</v>
      </c>
      <c r="P340">
        <f ca="1" t="shared" si="44"/>
        <v>0</v>
      </c>
    </row>
    <row r="341" spans="8:16" ht="15">
      <c r="H341">
        <f t="shared" si="47"/>
        <v>327</v>
      </c>
      <c r="I341">
        <f t="shared" si="45"/>
        <v>28</v>
      </c>
      <c r="J341">
        <f t="shared" si="46"/>
        <v>4</v>
      </c>
      <c r="K341">
        <f ca="1" t="shared" si="40"/>
        <v>0</v>
      </c>
      <c r="L341">
        <f>SUM($K$14:K341)</f>
        <v>78</v>
      </c>
      <c r="M341">
        <f t="shared" si="41"/>
      </c>
      <c r="N341">
        <f ca="1" t="shared" si="42"/>
        <v>0</v>
      </c>
      <c r="O341">
        <f ca="1" t="shared" si="43"/>
        <v>39</v>
      </c>
      <c r="P341">
        <f ca="1" t="shared" si="44"/>
        <v>0</v>
      </c>
    </row>
    <row r="342" spans="8:16" ht="15">
      <c r="H342">
        <f t="shared" si="47"/>
        <v>328</v>
      </c>
      <c r="I342">
        <f t="shared" si="45"/>
        <v>28</v>
      </c>
      <c r="J342">
        <f t="shared" si="46"/>
        <v>5</v>
      </c>
      <c r="K342">
        <f ca="1" t="shared" si="40"/>
        <v>0</v>
      </c>
      <c r="L342">
        <f>SUM($K$14:K342)</f>
        <v>78</v>
      </c>
      <c r="M342">
        <f t="shared" si="41"/>
      </c>
      <c r="N342">
        <f ca="1" t="shared" si="42"/>
        <v>0</v>
      </c>
      <c r="O342">
        <f ca="1" t="shared" si="43"/>
        <v>51</v>
      </c>
      <c r="P342">
        <f ca="1" t="shared" si="44"/>
        <v>0</v>
      </c>
    </row>
    <row r="343" spans="8:16" ht="15">
      <c r="H343">
        <f t="shared" si="47"/>
        <v>329</v>
      </c>
      <c r="I343">
        <f t="shared" si="45"/>
        <v>28</v>
      </c>
      <c r="J343">
        <f t="shared" si="46"/>
        <v>6</v>
      </c>
      <c r="K343">
        <f ca="1" t="shared" si="40"/>
        <v>0</v>
      </c>
      <c r="L343">
        <f>SUM($K$14:K343)</f>
        <v>78</v>
      </c>
      <c r="M343">
        <f t="shared" si="41"/>
      </c>
      <c r="N343">
        <f ca="1" t="shared" si="42"/>
        <v>0</v>
      </c>
      <c r="O343">
        <f ca="1" t="shared" si="43"/>
        <v>63</v>
      </c>
      <c r="P343">
        <f ca="1" t="shared" si="44"/>
        <v>0</v>
      </c>
    </row>
    <row r="344" spans="8:16" ht="15">
      <c r="H344">
        <f t="shared" si="47"/>
        <v>330</v>
      </c>
      <c r="I344">
        <f t="shared" si="45"/>
        <v>28</v>
      </c>
      <c r="J344">
        <f t="shared" si="46"/>
        <v>7</v>
      </c>
      <c r="K344">
        <f ca="1" t="shared" si="40"/>
        <v>0</v>
      </c>
      <c r="L344">
        <f>SUM($K$14:K344)</f>
        <v>78</v>
      </c>
      <c r="M344">
        <f t="shared" si="41"/>
      </c>
      <c r="N344">
        <f ca="1" t="shared" si="42"/>
        <v>0</v>
      </c>
      <c r="O344">
        <f ca="1" t="shared" si="43"/>
        <v>75</v>
      </c>
      <c r="P344">
        <f ca="1" t="shared" si="44"/>
        <v>0</v>
      </c>
    </row>
    <row r="345" spans="8:16" ht="15">
      <c r="H345">
        <f t="shared" si="47"/>
        <v>331</v>
      </c>
      <c r="I345">
        <f t="shared" si="45"/>
        <v>28</v>
      </c>
      <c r="J345">
        <f t="shared" si="46"/>
        <v>8</v>
      </c>
      <c r="K345">
        <f ca="1" t="shared" si="40"/>
        <v>0</v>
      </c>
      <c r="L345">
        <f>SUM($K$14:K345)</f>
        <v>78</v>
      </c>
      <c r="M345">
        <f t="shared" si="41"/>
      </c>
      <c r="N345">
        <f ca="1" t="shared" si="42"/>
        <v>0</v>
      </c>
      <c r="O345">
        <f ca="1" t="shared" si="43"/>
        <v>87</v>
      </c>
      <c r="P345">
        <f ca="1" t="shared" si="44"/>
        <v>0</v>
      </c>
    </row>
    <row r="346" spans="8:16" ht="15">
      <c r="H346">
        <f t="shared" si="47"/>
        <v>332</v>
      </c>
      <c r="I346">
        <f t="shared" si="45"/>
        <v>28</v>
      </c>
      <c r="J346">
        <f t="shared" si="46"/>
        <v>9</v>
      </c>
      <c r="K346">
        <f ca="1" t="shared" si="40"/>
        <v>0</v>
      </c>
      <c r="L346">
        <f>SUM($K$14:K346)</f>
        <v>78</v>
      </c>
      <c r="M346">
        <f t="shared" si="41"/>
      </c>
      <c r="N346">
        <f ca="1" t="shared" si="42"/>
        <v>0</v>
      </c>
      <c r="O346">
        <f ca="1" t="shared" si="43"/>
        <v>99</v>
      </c>
      <c r="P346">
        <f ca="1" t="shared" si="44"/>
        <v>0</v>
      </c>
    </row>
    <row r="347" spans="8:16" ht="15">
      <c r="H347">
        <f t="shared" si="47"/>
        <v>333</v>
      </c>
      <c r="I347">
        <f t="shared" si="45"/>
        <v>28</v>
      </c>
      <c r="J347">
        <f t="shared" si="46"/>
        <v>10</v>
      </c>
      <c r="K347">
        <f ca="1" t="shared" si="40"/>
        <v>0</v>
      </c>
      <c r="L347">
        <f>SUM($K$14:K347)</f>
        <v>78</v>
      </c>
      <c r="M347">
        <f t="shared" si="41"/>
      </c>
      <c r="N347">
        <f ca="1" t="shared" si="42"/>
        <v>0</v>
      </c>
      <c r="O347">
        <f ca="1" t="shared" si="43"/>
        <v>111</v>
      </c>
      <c r="P347">
        <f ca="1" t="shared" si="44"/>
        <v>0</v>
      </c>
    </row>
    <row r="348" spans="8:16" ht="15">
      <c r="H348">
        <f t="shared" si="47"/>
        <v>334</v>
      </c>
      <c r="I348">
        <f t="shared" si="45"/>
        <v>28</v>
      </c>
      <c r="J348">
        <f t="shared" si="46"/>
        <v>11</v>
      </c>
      <c r="K348">
        <f ca="1" t="shared" si="40"/>
        <v>0</v>
      </c>
      <c r="L348">
        <f>SUM($K$14:K348)</f>
        <v>78</v>
      </c>
      <c r="M348">
        <f t="shared" si="41"/>
      </c>
      <c r="N348">
        <f ca="1" t="shared" si="42"/>
        <v>0</v>
      </c>
      <c r="O348">
        <f ca="1" t="shared" si="43"/>
        <v>123</v>
      </c>
      <c r="P348">
        <f ca="1" t="shared" si="44"/>
        <v>0</v>
      </c>
    </row>
    <row r="349" spans="8:16" ht="15">
      <c r="H349">
        <f t="shared" si="47"/>
        <v>335</v>
      </c>
      <c r="I349">
        <f t="shared" si="45"/>
        <v>28</v>
      </c>
      <c r="J349">
        <f t="shared" si="46"/>
        <v>12</v>
      </c>
      <c r="K349">
        <f ca="1" t="shared" si="40"/>
        <v>0</v>
      </c>
      <c r="L349">
        <f>SUM($K$14:K349)</f>
        <v>78</v>
      </c>
      <c r="M349">
        <f t="shared" si="41"/>
      </c>
      <c r="N349">
        <f ca="1" t="shared" si="42"/>
        <v>0</v>
      </c>
      <c r="O349">
        <f ca="1" t="shared" si="43"/>
        <v>135</v>
      </c>
      <c r="P349">
        <f ca="1" t="shared" si="44"/>
        <v>0</v>
      </c>
    </row>
    <row r="350" spans="8:16" ht="15">
      <c r="H350">
        <f t="shared" si="47"/>
        <v>336</v>
      </c>
      <c r="I350">
        <f t="shared" si="45"/>
        <v>29</v>
      </c>
      <c r="J350">
        <f t="shared" si="46"/>
        <v>1</v>
      </c>
      <c r="K350">
        <f ca="1" t="shared" si="40"/>
        <v>0</v>
      </c>
      <c r="L350">
        <f>SUM($K$14:K350)</f>
        <v>78</v>
      </c>
      <c r="M350">
        <f t="shared" si="41"/>
      </c>
      <c r="N350">
        <f ca="1" t="shared" si="42"/>
        <v>0</v>
      </c>
      <c r="O350">
        <f ca="1" t="shared" si="43"/>
        <v>3</v>
      </c>
      <c r="P350">
        <f ca="1" t="shared" si="44"/>
        <v>0</v>
      </c>
    </row>
    <row r="351" spans="8:16" ht="15">
      <c r="H351">
        <f t="shared" si="47"/>
        <v>337</v>
      </c>
      <c r="I351">
        <f t="shared" si="45"/>
        <v>29</v>
      </c>
      <c r="J351">
        <f t="shared" si="46"/>
        <v>2</v>
      </c>
      <c r="K351">
        <f ca="1" t="shared" si="40"/>
        <v>0</v>
      </c>
      <c r="L351">
        <f>SUM($K$14:K351)</f>
        <v>78</v>
      </c>
      <c r="M351">
        <f t="shared" si="41"/>
      </c>
      <c r="N351">
        <f ca="1" t="shared" si="42"/>
        <v>0</v>
      </c>
      <c r="O351">
        <f ca="1" t="shared" si="43"/>
        <v>15</v>
      </c>
      <c r="P351">
        <f ca="1" t="shared" si="44"/>
        <v>0</v>
      </c>
    </row>
    <row r="352" spans="8:16" ht="15">
      <c r="H352">
        <f t="shared" si="47"/>
        <v>338</v>
      </c>
      <c r="I352">
        <f t="shared" si="45"/>
        <v>29</v>
      </c>
      <c r="J352">
        <f t="shared" si="46"/>
        <v>3</v>
      </c>
      <c r="K352">
        <f ca="1" t="shared" si="40"/>
        <v>0</v>
      </c>
      <c r="L352">
        <f>SUM($K$14:K352)</f>
        <v>78</v>
      </c>
      <c r="M352">
        <f t="shared" si="41"/>
      </c>
      <c r="N352">
        <f ca="1" t="shared" si="42"/>
        <v>0</v>
      </c>
      <c r="O352">
        <f ca="1" t="shared" si="43"/>
        <v>27</v>
      </c>
      <c r="P352">
        <f ca="1" t="shared" si="44"/>
        <v>0</v>
      </c>
    </row>
    <row r="353" spans="8:16" ht="15">
      <c r="H353">
        <f t="shared" si="47"/>
        <v>339</v>
      </c>
      <c r="I353">
        <f t="shared" si="45"/>
        <v>29</v>
      </c>
      <c r="J353">
        <f t="shared" si="46"/>
        <v>4</v>
      </c>
      <c r="K353">
        <f ca="1" t="shared" si="40"/>
        <v>0</v>
      </c>
      <c r="L353">
        <f>SUM($K$14:K353)</f>
        <v>78</v>
      </c>
      <c r="M353">
        <f t="shared" si="41"/>
      </c>
      <c r="N353">
        <f ca="1" t="shared" si="42"/>
        <v>0</v>
      </c>
      <c r="O353">
        <f ca="1" t="shared" si="43"/>
        <v>39</v>
      </c>
      <c r="P353">
        <f ca="1" t="shared" si="44"/>
        <v>0</v>
      </c>
    </row>
    <row r="354" spans="8:16" ht="15">
      <c r="H354">
        <f t="shared" si="47"/>
        <v>340</v>
      </c>
      <c r="I354">
        <f t="shared" si="45"/>
        <v>29</v>
      </c>
      <c r="J354">
        <f t="shared" si="46"/>
        <v>5</v>
      </c>
      <c r="K354">
        <f ca="1" t="shared" si="40"/>
        <v>0</v>
      </c>
      <c r="L354">
        <f>SUM($K$14:K354)</f>
        <v>78</v>
      </c>
      <c r="M354">
        <f t="shared" si="41"/>
      </c>
      <c r="N354">
        <f ca="1" t="shared" si="42"/>
        <v>0</v>
      </c>
      <c r="O354">
        <f ca="1" t="shared" si="43"/>
        <v>51</v>
      </c>
      <c r="P354">
        <f ca="1" t="shared" si="44"/>
        <v>0</v>
      </c>
    </row>
    <row r="355" spans="8:16" ht="15">
      <c r="H355">
        <f t="shared" si="47"/>
        <v>341</v>
      </c>
      <c r="I355">
        <f t="shared" si="45"/>
        <v>29</v>
      </c>
      <c r="J355">
        <f t="shared" si="46"/>
        <v>6</v>
      </c>
      <c r="K355">
        <f ca="1" t="shared" si="40"/>
        <v>0</v>
      </c>
      <c r="L355">
        <f>SUM($K$14:K355)</f>
        <v>78</v>
      </c>
      <c r="M355">
        <f t="shared" si="41"/>
      </c>
      <c r="N355">
        <f ca="1" t="shared" si="42"/>
        <v>0</v>
      </c>
      <c r="O355">
        <f ca="1" t="shared" si="43"/>
        <v>63</v>
      </c>
      <c r="P355">
        <f ca="1" t="shared" si="44"/>
        <v>0</v>
      </c>
    </row>
    <row r="356" spans="8:16" ht="15">
      <c r="H356">
        <f t="shared" si="47"/>
        <v>342</v>
      </c>
      <c r="I356">
        <f t="shared" si="45"/>
        <v>29</v>
      </c>
      <c r="J356">
        <f t="shared" si="46"/>
        <v>7</v>
      </c>
      <c r="K356">
        <f ca="1" t="shared" si="40"/>
        <v>0</v>
      </c>
      <c r="L356">
        <f>SUM($K$14:K356)</f>
        <v>78</v>
      </c>
      <c r="M356">
        <f t="shared" si="41"/>
      </c>
      <c r="N356">
        <f ca="1" t="shared" si="42"/>
        <v>0</v>
      </c>
      <c r="O356">
        <f ca="1" t="shared" si="43"/>
        <v>75</v>
      </c>
      <c r="P356">
        <f ca="1" t="shared" si="44"/>
        <v>0</v>
      </c>
    </row>
    <row r="357" spans="8:16" ht="15">
      <c r="H357">
        <f t="shared" si="47"/>
        <v>343</v>
      </c>
      <c r="I357">
        <f t="shared" si="45"/>
        <v>29</v>
      </c>
      <c r="J357">
        <f t="shared" si="46"/>
        <v>8</v>
      </c>
      <c r="K357">
        <f ca="1" t="shared" si="40"/>
        <v>0</v>
      </c>
      <c r="L357">
        <f>SUM($K$14:K357)</f>
        <v>78</v>
      </c>
      <c r="M357">
        <f t="shared" si="41"/>
      </c>
      <c r="N357">
        <f ca="1" t="shared" si="42"/>
        <v>0</v>
      </c>
      <c r="O357">
        <f ca="1" t="shared" si="43"/>
        <v>87</v>
      </c>
      <c r="P357">
        <f ca="1" t="shared" si="44"/>
        <v>0</v>
      </c>
    </row>
    <row r="358" spans="8:16" ht="15">
      <c r="H358">
        <f t="shared" si="47"/>
        <v>344</v>
      </c>
      <c r="I358">
        <f t="shared" si="45"/>
        <v>29</v>
      </c>
      <c r="J358">
        <f t="shared" si="46"/>
        <v>9</v>
      </c>
      <c r="K358">
        <f ca="1" t="shared" si="40"/>
        <v>0</v>
      </c>
      <c r="L358">
        <f>SUM($K$14:K358)</f>
        <v>78</v>
      </c>
      <c r="M358">
        <f t="shared" si="41"/>
      </c>
      <c r="N358">
        <f ca="1" t="shared" si="42"/>
        <v>0</v>
      </c>
      <c r="O358">
        <f ca="1" t="shared" si="43"/>
        <v>99</v>
      </c>
      <c r="P358">
        <f ca="1" t="shared" si="44"/>
        <v>0</v>
      </c>
    </row>
    <row r="359" spans="8:16" ht="15">
      <c r="H359">
        <f t="shared" si="47"/>
        <v>345</v>
      </c>
      <c r="I359">
        <f t="shared" si="45"/>
        <v>29</v>
      </c>
      <c r="J359">
        <f t="shared" si="46"/>
        <v>10</v>
      </c>
      <c r="K359">
        <f ca="1" t="shared" si="40"/>
        <v>0</v>
      </c>
      <c r="L359">
        <f>SUM($K$14:K359)</f>
        <v>78</v>
      </c>
      <c r="M359">
        <f t="shared" si="41"/>
      </c>
      <c r="N359">
        <f ca="1" t="shared" si="42"/>
        <v>0</v>
      </c>
      <c r="O359">
        <f ca="1" t="shared" si="43"/>
        <v>111</v>
      </c>
      <c r="P359">
        <f ca="1" t="shared" si="44"/>
        <v>0</v>
      </c>
    </row>
    <row r="360" spans="8:16" ht="15">
      <c r="H360">
        <f t="shared" si="47"/>
        <v>346</v>
      </c>
      <c r="I360">
        <f t="shared" si="45"/>
        <v>29</v>
      </c>
      <c r="J360">
        <f t="shared" si="46"/>
        <v>11</v>
      </c>
      <c r="K360">
        <f ca="1" t="shared" si="40"/>
        <v>0</v>
      </c>
      <c r="L360">
        <f>SUM($K$14:K360)</f>
        <v>78</v>
      </c>
      <c r="M360">
        <f t="shared" si="41"/>
      </c>
      <c r="N360">
        <f ca="1" t="shared" si="42"/>
        <v>0</v>
      </c>
      <c r="O360">
        <f ca="1" t="shared" si="43"/>
        <v>123</v>
      </c>
      <c r="P360">
        <f ca="1" t="shared" si="44"/>
        <v>0</v>
      </c>
    </row>
    <row r="361" spans="8:16" ht="15">
      <c r="H361">
        <f t="shared" si="47"/>
        <v>347</v>
      </c>
      <c r="I361">
        <f t="shared" si="45"/>
        <v>29</v>
      </c>
      <c r="J361">
        <f t="shared" si="46"/>
        <v>12</v>
      </c>
      <c r="K361">
        <f ca="1" t="shared" si="40"/>
        <v>0</v>
      </c>
      <c r="L361">
        <f>SUM($K$14:K361)</f>
        <v>78</v>
      </c>
      <c r="M361">
        <f t="shared" si="41"/>
      </c>
      <c r="N361">
        <f ca="1" t="shared" si="42"/>
        <v>0</v>
      </c>
      <c r="O361">
        <f ca="1" t="shared" si="43"/>
        <v>135</v>
      </c>
      <c r="P361">
        <f ca="1" t="shared" si="44"/>
        <v>0</v>
      </c>
    </row>
    <row r="362" spans="8:16" ht="15">
      <c r="H362">
        <f t="shared" si="47"/>
        <v>348</v>
      </c>
      <c r="I362">
        <f t="shared" si="45"/>
        <v>30</v>
      </c>
      <c r="J362">
        <f t="shared" si="46"/>
        <v>1</v>
      </c>
      <c r="K362">
        <f ca="1" t="shared" si="40"/>
        <v>0</v>
      </c>
      <c r="L362">
        <f>SUM($K$14:K362)</f>
        <v>78</v>
      </c>
      <c r="M362">
        <f t="shared" si="41"/>
      </c>
      <c r="N362">
        <f ca="1" t="shared" si="42"/>
        <v>0</v>
      </c>
      <c r="O362">
        <f ca="1" t="shared" si="43"/>
        <v>3</v>
      </c>
      <c r="P362">
        <f ca="1" t="shared" si="44"/>
        <v>0</v>
      </c>
    </row>
    <row r="363" spans="8:16" ht="15">
      <c r="H363">
        <f t="shared" si="47"/>
        <v>349</v>
      </c>
      <c r="I363">
        <f t="shared" si="45"/>
        <v>30</v>
      </c>
      <c r="J363">
        <f t="shared" si="46"/>
        <v>2</v>
      </c>
      <c r="K363">
        <f ca="1" t="shared" si="40"/>
        <v>0</v>
      </c>
      <c r="L363">
        <f>SUM($K$14:K363)</f>
        <v>78</v>
      </c>
      <c r="M363">
        <f t="shared" si="41"/>
      </c>
      <c r="N363">
        <f ca="1" t="shared" si="42"/>
        <v>0</v>
      </c>
      <c r="O363">
        <f ca="1" t="shared" si="43"/>
        <v>15</v>
      </c>
      <c r="P363">
        <f ca="1" t="shared" si="44"/>
        <v>0</v>
      </c>
    </row>
    <row r="364" spans="8:16" ht="15">
      <c r="H364">
        <f t="shared" si="47"/>
        <v>350</v>
      </c>
      <c r="I364">
        <f t="shared" si="45"/>
        <v>30</v>
      </c>
      <c r="J364">
        <f t="shared" si="46"/>
        <v>3</v>
      </c>
      <c r="K364">
        <f ca="1" t="shared" si="40"/>
        <v>0</v>
      </c>
      <c r="L364">
        <f>SUM($K$14:K364)</f>
        <v>78</v>
      </c>
      <c r="M364">
        <f t="shared" si="41"/>
      </c>
      <c r="N364">
        <f ca="1" t="shared" si="42"/>
        <v>0</v>
      </c>
      <c r="O364">
        <f ca="1" t="shared" si="43"/>
        <v>27</v>
      </c>
      <c r="P364">
        <f ca="1" t="shared" si="44"/>
        <v>0</v>
      </c>
    </row>
    <row r="365" spans="8:16" ht="15">
      <c r="H365">
        <f t="shared" si="47"/>
        <v>351</v>
      </c>
      <c r="I365">
        <f t="shared" si="45"/>
        <v>30</v>
      </c>
      <c r="J365">
        <f t="shared" si="46"/>
        <v>4</v>
      </c>
      <c r="K365">
        <f ca="1" t="shared" si="40"/>
        <v>0</v>
      </c>
      <c r="L365">
        <f>SUM($K$14:K365)</f>
        <v>78</v>
      </c>
      <c r="M365">
        <f t="shared" si="41"/>
      </c>
      <c r="N365">
        <f ca="1" t="shared" si="42"/>
        <v>0</v>
      </c>
      <c r="O365">
        <f ca="1" t="shared" si="43"/>
        <v>39</v>
      </c>
      <c r="P365">
        <f ca="1" t="shared" si="44"/>
        <v>0</v>
      </c>
    </row>
    <row r="366" spans="8:16" ht="15">
      <c r="H366">
        <f t="shared" si="47"/>
        <v>352</v>
      </c>
      <c r="I366">
        <f t="shared" si="45"/>
        <v>30</v>
      </c>
      <c r="J366">
        <f t="shared" si="46"/>
        <v>5</v>
      </c>
      <c r="K366">
        <f ca="1" t="shared" si="40"/>
        <v>0</v>
      </c>
      <c r="L366">
        <f>SUM($K$14:K366)</f>
        <v>78</v>
      </c>
      <c r="M366">
        <f t="shared" si="41"/>
      </c>
      <c r="N366">
        <f ca="1" t="shared" si="42"/>
        <v>0</v>
      </c>
      <c r="O366">
        <f ca="1" t="shared" si="43"/>
        <v>51</v>
      </c>
      <c r="P366">
        <f ca="1" t="shared" si="44"/>
        <v>0</v>
      </c>
    </row>
    <row r="367" spans="8:16" ht="15">
      <c r="H367">
        <f t="shared" si="47"/>
        <v>353</v>
      </c>
      <c r="I367">
        <f t="shared" si="45"/>
        <v>30</v>
      </c>
      <c r="J367">
        <f t="shared" si="46"/>
        <v>6</v>
      </c>
      <c r="K367">
        <f ca="1" t="shared" si="40"/>
        <v>0</v>
      </c>
      <c r="L367">
        <f>SUM($K$14:K367)</f>
        <v>78</v>
      </c>
      <c r="M367">
        <f t="shared" si="41"/>
      </c>
      <c r="N367">
        <f ca="1" t="shared" si="42"/>
        <v>0</v>
      </c>
      <c r="O367">
        <f ca="1" t="shared" si="43"/>
        <v>63</v>
      </c>
      <c r="P367">
        <f ca="1" t="shared" si="44"/>
        <v>0</v>
      </c>
    </row>
    <row r="368" spans="8:16" ht="15">
      <c r="H368">
        <f t="shared" si="47"/>
        <v>354</v>
      </c>
      <c r="I368">
        <f t="shared" si="45"/>
        <v>30</v>
      </c>
      <c r="J368">
        <f t="shared" si="46"/>
        <v>7</v>
      </c>
      <c r="K368">
        <f ca="1" t="shared" si="40"/>
        <v>0</v>
      </c>
      <c r="L368">
        <f>SUM($K$14:K368)</f>
        <v>78</v>
      </c>
      <c r="M368">
        <f t="shared" si="41"/>
      </c>
      <c r="N368">
        <f ca="1" t="shared" si="42"/>
        <v>0</v>
      </c>
      <c r="O368">
        <f ca="1" t="shared" si="43"/>
        <v>75</v>
      </c>
      <c r="P368">
        <f ca="1" t="shared" si="44"/>
        <v>0</v>
      </c>
    </row>
    <row r="369" spans="8:16" ht="15">
      <c r="H369">
        <f t="shared" si="47"/>
        <v>355</v>
      </c>
      <c r="I369">
        <f t="shared" si="45"/>
        <v>30</v>
      </c>
      <c r="J369">
        <f t="shared" si="46"/>
        <v>8</v>
      </c>
      <c r="K369">
        <f ca="1" t="shared" si="40"/>
        <v>0</v>
      </c>
      <c r="L369">
        <f>SUM($K$14:K369)</f>
        <v>78</v>
      </c>
      <c r="M369">
        <f t="shared" si="41"/>
      </c>
      <c r="N369">
        <f ca="1" t="shared" si="42"/>
        <v>0</v>
      </c>
      <c r="O369">
        <f ca="1" t="shared" si="43"/>
        <v>87</v>
      </c>
      <c r="P369">
        <f ca="1" t="shared" si="44"/>
        <v>0</v>
      </c>
    </row>
    <row r="370" spans="8:16" ht="15">
      <c r="H370">
        <f t="shared" si="47"/>
        <v>356</v>
      </c>
      <c r="I370">
        <f t="shared" si="45"/>
        <v>30</v>
      </c>
      <c r="J370">
        <f t="shared" si="46"/>
        <v>9</v>
      </c>
      <c r="K370">
        <f ca="1" t="shared" si="40"/>
        <v>0</v>
      </c>
      <c r="L370">
        <f>SUM($K$14:K370)</f>
        <v>78</v>
      </c>
      <c r="M370">
        <f t="shared" si="41"/>
      </c>
      <c r="N370">
        <f ca="1" t="shared" si="42"/>
        <v>0</v>
      </c>
      <c r="O370">
        <f ca="1" t="shared" si="43"/>
        <v>99</v>
      </c>
      <c r="P370">
        <f ca="1" t="shared" si="44"/>
        <v>0</v>
      </c>
    </row>
    <row r="371" spans="8:16" ht="15">
      <c r="H371">
        <f t="shared" si="47"/>
        <v>357</v>
      </c>
      <c r="I371">
        <f t="shared" si="45"/>
        <v>30</v>
      </c>
      <c r="J371">
        <f t="shared" si="46"/>
        <v>10</v>
      </c>
      <c r="K371">
        <f ca="1" t="shared" si="40"/>
        <v>0</v>
      </c>
      <c r="L371">
        <f>SUM($K$14:K371)</f>
        <v>78</v>
      </c>
      <c r="M371">
        <f t="shared" si="41"/>
      </c>
      <c r="N371">
        <f ca="1" t="shared" si="42"/>
        <v>0</v>
      </c>
      <c r="O371">
        <f ca="1" t="shared" si="43"/>
        <v>111</v>
      </c>
      <c r="P371">
        <f ca="1" t="shared" si="44"/>
        <v>0</v>
      </c>
    </row>
    <row r="372" spans="8:16" ht="15">
      <c r="H372">
        <f t="shared" si="47"/>
        <v>358</v>
      </c>
      <c r="I372">
        <f t="shared" si="45"/>
        <v>30</v>
      </c>
      <c r="J372">
        <f t="shared" si="46"/>
        <v>11</v>
      </c>
      <c r="K372">
        <f ca="1" t="shared" si="40"/>
        <v>0</v>
      </c>
      <c r="L372">
        <f>SUM($K$14:K372)</f>
        <v>78</v>
      </c>
      <c r="M372">
        <f t="shared" si="41"/>
      </c>
      <c r="N372">
        <f ca="1" t="shared" si="42"/>
        <v>0</v>
      </c>
      <c r="O372">
        <f ca="1" t="shared" si="43"/>
        <v>123</v>
      </c>
      <c r="P372">
        <f ca="1" t="shared" si="44"/>
        <v>0</v>
      </c>
    </row>
    <row r="373" spans="8:16" ht="15">
      <c r="H373">
        <f t="shared" si="47"/>
        <v>359</v>
      </c>
      <c r="I373">
        <f t="shared" si="45"/>
        <v>30</v>
      </c>
      <c r="J373">
        <f t="shared" si="46"/>
        <v>12</v>
      </c>
      <c r="K373">
        <f ca="1" t="shared" si="40"/>
        <v>0</v>
      </c>
      <c r="L373">
        <f>SUM($K$14:K373)</f>
        <v>78</v>
      </c>
      <c r="M373">
        <f t="shared" si="41"/>
      </c>
      <c r="N373">
        <f ca="1" t="shared" si="42"/>
        <v>0</v>
      </c>
      <c r="O373">
        <f ca="1" t="shared" si="43"/>
        <v>135</v>
      </c>
      <c r="P373">
        <f ca="1" t="shared" si="44"/>
        <v>0</v>
      </c>
    </row>
    <row r="374" spans="8:16" ht="15">
      <c r="H374">
        <f t="shared" si="47"/>
        <v>360</v>
      </c>
      <c r="I374">
        <f t="shared" si="45"/>
        <v>31</v>
      </c>
      <c r="J374">
        <f t="shared" si="46"/>
        <v>1</v>
      </c>
      <c r="K374">
        <f ca="1" t="shared" si="40"/>
        <v>0</v>
      </c>
      <c r="L374">
        <f>SUM($K$14:K374)</f>
        <v>78</v>
      </c>
      <c r="M374">
        <f t="shared" si="41"/>
      </c>
      <c r="N374">
        <f ca="1" t="shared" si="42"/>
        <v>0</v>
      </c>
      <c r="O374">
        <f ca="1" t="shared" si="43"/>
        <v>3</v>
      </c>
      <c r="P374">
        <f ca="1" t="shared" si="44"/>
        <v>0</v>
      </c>
    </row>
    <row r="375" spans="8:16" ht="15">
      <c r="H375">
        <f t="shared" si="47"/>
        <v>361</v>
      </c>
      <c r="I375">
        <f t="shared" si="45"/>
        <v>31</v>
      </c>
      <c r="J375">
        <f t="shared" si="46"/>
        <v>2</v>
      </c>
      <c r="K375">
        <f ca="1" t="shared" si="40"/>
        <v>0</v>
      </c>
      <c r="L375">
        <f>SUM($K$14:K375)</f>
        <v>78</v>
      </c>
      <c r="M375">
        <f t="shared" si="41"/>
      </c>
      <c r="N375">
        <f ca="1" t="shared" si="42"/>
        <v>0</v>
      </c>
      <c r="O375">
        <f ca="1" t="shared" si="43"/>
        <v>15</v>
      </c>
      <c r="P375">
        <f ca="1" t="shared" si="44"/>
        <v>0</v>
      </c>
    </row>
    <row r="376" spans="8:16" ht="15">
      <c r="H376">
        <f t="shared" si="47"/>
        <v>362</v>
      </c>
      <c r="I376">
        <f t="shared" si="45"/>
        <v>31</v>
      </c>
      <c r="J376">
        <f t="shared" si="46"/>
        <v>3</v>
      </c>
      <c r="K376">
        <f ca="1" t="shared" si="40"/>
        <v>0</v>
      </c>
      <c r="L376">
        <f>SUM($K$14:K376)</f>
        <v>78</v>
      </c>
      <c r="M376">
        <f t="shared" si="41"/>
      </c>
      <c r="N376">
        <f ca="1" t="shared" si="42"/>
        <v>0</v>
      </c>
      <c r="O376">
        <f ca="1" t="shared" si="43"/>
        <v>27</v>
      </c>
      <c r="P376">
        <f ca="1" t="shared" si="44"/>
        <v>0</v>
      </c>
    </row>
    <row r="377" spans="8:16" ht="15">
      <c r="H377">
        <f t="shared" si="47"/>
        <v>363</v>
      </c>
      <c r="I377">
        <f t="shared" si="45"/>
        <v>31</v>
      </c>
      <c r="J377">
        <f t="shared" si="46"/>
        <v>4</v>
      </c>
      <c r="K377">
        <f ca="1" t="shared" si="40"/>
        <v>0</v>
      </c>
      <c r="L377">
        <f>SUM($K$14:K377)</f>
        <v>78</v>
      </c>
      <c r="M377">
        <f t="shared" si="41"/>
      </c>
      <c r="N377">
        <f ca="1" t="shared" si="42"/>
        <v>0</v>
      </c>
      <c r="O377">
        <f ca="1" t="shared" si="43"/>
        <v>39</v>
      </c>
      <c r="P377">
        <f ca="1" t="shared" si="44"/>
        <v>0</v>
      </c>
    </row>
    <row r="378" spans="8:16" ht="15">
      <c r="H378">
        <f t="shared" si="47"/>
        <v>364</v>
      </c>
      <c r="I378">
        <f t="shared" si="45"/>
        <v>31</v>
      </c>
      <c r="J378">
        <f t="shared" si="46"/>
        <v>5</v>
      </c>
      <c r="K378">
        <f ca="1" t="shared" si="40"/>
        <v>0</v>
      </c>
      <c r="L378">
        <f>SUM($K$14:K378)</f>
        <v>78</v>
      </c>
      <c r="M378">
        <f t="shared" si="41"/>
      </c>
      <c r="N378">
        <f ca="1" t="shared" si="42"/>
        <v>0</v>
      </c>
      <c r="O378">
        <f ca="1" t="shared" si="43"/>
        <v>51</v>
      </c>
      <c r="P378">
        <f ca="1" t="shared" si="44"/>
        <v>0</v>
      </c>
    </row>
    <row r="379" spans="8:16" ht="15">
      <c r="H379">
        <f t="shared" si="47"/>
        <v>365</v>
      </c>
      <c r="I379">
        <f t="shared" si="45"/>
        <v>31</v>
      </c>
      <c r="J379">
        <f t="shared" si="46"/>
        <v>6</v>
      </c>
      <c r="K379">
        <f ca="1" t="shared" si="40"/>
        <v>0</v>
      </c>
      <c r="L379">
        <f>SUM($K$14:K379)</f>
        <v>78</v>
      </c>
      <c r="M379">
        <f t="shared" si="41"/>
      </c>
      <c r="N379">
        <f ca="1" t="shared" si="42"/>
        <v>0</v>
      </c>
      <c r="O379">
        <f ca="1" t="shared" si="43"/>
        <v>63</v>
      </c>
      <c r="P379">
        <f ca="1" t="shared" si="44"/>
        <v>0</v>
      </c>
    </row>
    <row r="380" spans="8:16" ht="15">
      <c r="H380">
        <f t="shared" si="47"/>
        <v>366</v>
      </c>
      <c r="I380">
        <f t="shared" si="45"/>
        <v>31</v>
      </c>
      <c r="J380">
        <f t="shared" si="46"/>
        <v>7</v>
      </c>
      <c r="K380">
        <f ca="1" t="shared" si="40"/>
        <v>0</v>
      </c>
      <c r="L380">
        <f>SUM($K$14:K380)</f>
        <v>78</v>
      </c>
      <c r="M380">
        <f t="shared" si="41"/>
      </c>
      <c r="N380">
        <f ca="1" t="shared" si="42"/>
        <v>0</v>
      </c>
      <c r="O380">
        <f ca="1" t="shared" si="43"/>
        <v>75</v>
      </c>
      <c r="P380">
        <f ca="1" t="shared" si="44"/>
        <v>0</v>
      </c>
    </row>
    <row r="381" spans="8:16" ht="15">
      <c r="H381">
        <f t="shared" si="47"/>
        <v>367</v>
      </c>
      <c r="I381">
        <f t="shared" si="45"/>
        <v>31</v>
      </c>
      <c r="J381">
        <f t="shared" si="46"/>
        <v>8</v>
      </c>
      <c r="K381">
        <f ca="1" t="shared" si="40"/>
        <v>0</v>
      </c>
      <c r="L381">
        <f>SUM($K$14:K381)</f>
        <v>78</v>
      </c>
      <c r="M381">
        <f t="shared" si="41"/>
      </c>
      <c r="N381">
        <f ca="1" t="shared" si="42"/>
        <v>0</v>
      </c>
      <c r="O381">
        <f ca="1" t="shared" si="43"/>
        <v>87</v>
      </c>
      <c r="P381">
        <f ca="1" t="shared" si="44"/>
        <v>0</v>
      </c>
    </row>
    <row r="382" spans="8:16" ht="15">
      <c r="H382">
        <f t="shared" si="47"/>
        <v>368</v>
      </c>
      <c r="I382">
        <f t="shared" si="45"/>
        <v>31</v>
      </c>
      <c r="J382">
        <f t="shared" si="46"/>
        <v>9</v>
      </c>
      <c r="K382">
        <f ca="1" t="shared" si="40"/>
        <v>0</v>
      </c>
      <c r="L382">
        <f>SUM($K$14:K382)</f>
        <v>78</v>
      </c>
      <c r="M382">
        <f t="shared" si="41"/>
      </c>
      <c r="N382">
        <f ca="1" t="shared" si="42"/>
        <v>0</v>
      </c>
      <c r="O382">
        <f ca="1" t="shared" si="43"/>
        <v>99</v>
      </c>
      <c r="P382">
        <f ca="1" t="shared" si="44"/>
        <v>0</v>
      </c>
    </row>
    <row r="383" spans="8:16" ht="15">
      <c r="H383">
        <f t="shared" si="47"/>
        <v>369</v>
      </c>
      <c r="I383">
        <f t="shared" si="45"/>
        <v>31</v>
      </c>
      <c r="J383">
        <f t="shared" si="46"/>
        <v>10</v>
      </c>
      <c r="K383">
        <f ca="1" t="shared" si="40"/>
        <v>0</v>
      </c>
      <c r="L383">
        <f>SUM($K$14:K383)</f>
        <v>78</v>
      </c>
      <c r="M383">
        <f t="shared" si="41"/>
      </c>
      <c r="N383">
        <f ca="1" t="shared" si="42"/>
        <v>0</v>
      </c>
      <c r="O383">
        <f ca="1" t="shared" si="43"/>
        <v>111</v>
      </c>
      <c r="P383">
        <f ca="1" t="shared" si="44"/>
        <v>0</v>
      </c>
    </row>
    <row r="384" spans="8:16" ht="15">
      <c r="H384">
        <f t="shared" si="47"/>
        <v>370</v>
      </c>
      <c r="I384">
        <f t="shared" si="45"/>
        <v>31</v>
      </c>
      <c r="J384">
        <f t="shared" si="46"/>
        <v>11</v>
      </c>
      <c r="K384">
        <f ca="1" t="shared" si="40"/>
        <v>0</v>
      </c>
      <c r="L384">
        <f>SUM($K$14:K384)</f>
        <v>78</v>
      </c>
      <c r="M384">
        <f t="shared" si="41"/>
      </c>
      <c r="N384">
        <f ca="1" t="shared" si="42"/>
        <v>0</v>
      </c>
      <c r="O384">
        <f ca="1" t="shared" si="43"/>
        <v>123</v>
      </c>
      <c r="P384">
        <f ca="1" t="shared" si="44"/>
        <v>0</v>
      </c>
    </row>
    <row r="385" spans="8:16" ht="15">
      <c r="H385">
        <f t="shared" si="47"/>
        <v>371</v>
      </c>
      <c r="I385">
        <f t="shared" si="45"/>
        <v>31</v>
      </c>
      <c r="J385">
        <f t="shared" si="46"/>
        <v>12</v>
      </c>
      <c r="K385">
        <f ca="1" t="shared" si="40"/>
        <v>0</v>
      </c>
      <c r="L385">
        <f>SUM($K$14:K385)</f>
        <v>78</v>
      </c>
      <c r="M385">
        <f t="shared" si="41"/>
      </c>
      <c r="N385">
        <f ca="1" t="shared" si="42"/>
        <v>0</v>
      </c>
      <c r="O385">
        <f ca="1" t="shared" si="43"/>
        <v>135</v>
      </c>
      <c r="P385">
        <f ca="1" t="shared" si="44"/>
        <v>0</v>
      </c>
    </row>
    <row r="386" spans="8:16" ht="15">
      <c r="H386">
        <f t="shared" si="47"/>
        <v>372</v>
      </c>
      <c r="I386">
        <f t="shared" si="45"/>
        <v>32</v>
      </c>
      <c r="J386">
        <f t="shared" si="46"/>
        <v>1</v>
      </c>
      <c r="K386">
        <f ca="1" t="shared" si="40"/>
        <v>0</v>
      </c>
      <c r="L386">
        <f>SUM($K$14:K386)</f>
        <v>78</v>
      </c>
      <c r="M386">
        <f t="shared" si="41"/>
      </c>
      <c r="N386">
        <f ca="1" t="shared" si="42"/>
        <v>0</v>
      </c>
      <c r="O386">
        <f ca="1" t="shared" si="43"/>
        <v>3</v>
      </c>
      <c r="P386">
        <f ca="1" t="shared" si="44"/>
        <v>0</v>
      </c>
    </row>
    <row r="387" spans="8:16" ht="15">
      <c r="H387">
        <f t="shared" si="47"/>
        <v>373</v>
      </c>
      <c r="I387">
        <f t="shared" si="45"/>
        <v>32</v>
      </c>
      <c r="J387">
        <f t="shared" si="46"/>
        <v>2</v>
      </c>
      <c r="K387">
        <f ca="1" t="shared" si="40"/>
        <v>0</v>
      </c>
      <c r="L387">
        <f>SUM($K$14:K387)</f>
        <v>78</v>
      </c>
      <c r="M387">
        <f t="shared" si="41"/>
      </c>
      <c r="N387">
        <f ca="1" t="shared" si="42"/>
        <v>0</v>
      </c>
      <c r="O387">
        <f ca="1" t="shared" si="43"/>
        <v>15</v>
      </c>
      <c r="P387">
        <f ca="1" t="shared" si="44"/>
        <v>0</v>
      </c>
    </row>
    <row r="388" spans="8:16" ht="15">
      <c r="H388">
        <f t="shared" si="47"/>
        <v>374</v>
      </c>
      <c r="I388">
        <f t="shared" si="45"/>
        <v>32</v>
      </c>
      <c r="J388">
        <f t="shared" si="46"/>
        <v>3</v>
      </c>
      <c r="K388">
        <f ca="1" t="shared" si="40"/>
        <v>0</v>
      </c>
      <c r="L388">
        <f>SUM($K$14:K388)</f>
        <v>78</v>
      </c>
      <c r="M388">
        <f t="shared" si="41"/>
      </c>
      <c r="N388">
        <f ca="1" t="shared" si="42"/>
        <v>0</v>
      </c>
      <c r="O388">
        <f ca="1" t="shared" si="43"/>
        <v>27</v>
      </c>
      <c r="P388">
        <f ca="1" t="shared" si="44"/>
        <v>0</v>
      </c>
    </row>
    <row r="389" spans="8:16" ht="15">
      <c r="H389">
        <f t="shared" si="47"/>
        <v>375</v>
      </c>
      <c r="I389">
        <f t="shared" si="45"/>
        <v>32</v>
      </c>
      <c r="J389">
        <f t="shared" si="46"/>
        <v>4</v>
      </c>
      <c r="K389">
        <f ca="1" t="shared" si="40"/>
        <v>0</v>
      </c>
      <c r="L389">
        <f>SUM($K$14:K389)</f>
        <v>78</v>
      </c>
      <c r="M389">
        <f t="shared" si="41"/>
      </c>
      <c r="N389">
        <f ca="1" t="shared" si="42"/>
        <v>0</v>
      </c>
      <c r="O389">
        <f ca="1" t="shared" si="43"/>
        <v>39</v>
      </c>
      <c r="P389">
        <f ca="1" t="shared" si="44"/>
        <v>0</v>
      </c>
    </row>
    <row r="390" spans="8:16" ht="15">
      <c r="H390">
        <f t="shared" si="47"/>
        <v>376</v>
      </c>
      <c r="I390">
        <f t="shared" si="45"/>
        <v>32</v>
      </c>
      <c r="J390">
        <f t="shared" si="46"/>
        <v>5</v>
      </c>
      <c r="K390">
        <f ca="1" t="shared" si="40"/>
        <v>0</v>
      </c>
      <c r="L390">
        <f>SUM($K$14:K390)</f>
        <v>78</v>
      </c>
      <c r="M390">
        <f t="shared" si="41"/>
      </c>
      <c r="N390">
        <f ca="1" t="shared" si="42"/>
        <v>0</v>
      </c>
      <c r="O390">
        <f ca="1" t="shared" si="43"/>
        <v>51</v>
      </c>
      <c r="P390">
        <f ca="1" t="shared" si="44"/>
        <v>0</v>
      </c>
    </row>
    <row r="391" spans="8:16" ht="15">
      <c r="H391">
        <f t="shared" si="47"/>
        <v>377</v>
      </c>
      <c r="I391">
        <f t="shared" si="45"/>
        <v>32</v>
      </c>
      <c r="J391">
        <f t="shared" si="46"/>
        <v>6</v>
      </c>
      <c r="K391">
        <f ca="1" t="shared" si="40"/>
        <v>0</v>
      </c>
      <c r="L391">
        <f>SUM($K$14:K391)</f>
        <v>78</v>
      </c>
      <c r="M391">
        <f t="shared" si="41"/>
      </c>
      <c r="N391">
        <f ca="1" t="shared" si="42"/>
        <v>0</v>
      </c>
      <c r="O391">
        <f ca="1" t="shared" si="43"/>
        <v>63</v>
      </c>
      <c r="P391">
        <f ca="1" t="shared" si="44"/>
        <v>0</v>
      </c>
    </row>
    <row r="392" spans="8:16" ht="15">
      <c r="H392">
        <f t="shared" si="47"/>
        <v>378</v>
      </c>
      <c r="I392">
        <f t="shared" si="45"/>
        <v>32</v>
      </c>
      <c r="J392">
        <f t="shared" si="46"/>
        <v>7</v>
      </c>
      <c r="K392">
        <f ca="1" t="shared" si="40"/>
        <v>0</v>
      </c>
      <c r="L392">
        <f>SUM($K$14:K392)</f>
        <v>78</v>
      </c>
      <c r="M392">
        <f t="shared" si="41"/>
      </c>
      <c r="N392">
        <f ca="1" t="shared" si="42"/>
        <v>0</v>
      </c>
      <c r="O392">
        <f ca="1" t="shared" si="43"/>
        <v>75</v>
      </c>
      <c r="P392">
        <f ca="1" t="shared" si="44"/>
        <v>0</v>
      </c>
    </row>
    <row r="393" spans="8:16" ht="15">
      <c r="H393">
        <f t="shared" si="47"/>
        <v>379</v>
      </c>
      <c r="I393">
        <f t="shared" si="45"/>
        <v>32</v>
      </c>
      <c r="J393">
        <f t="shared" si="46"/>
        <v>8</v>
      </c>
      <c r="K393">
        <f ca="1" t="shared" si="40"/>
        <v>0</v>
      </c>
      <c r="L393">
        <f>SUM($K$14:K393)</f>
        <v>78</v>
      </c>
      <c r="M393">
        <f t="shared" si="41"/>
      </c>
      <c r="N393">
        <f ca="1" t="shared" si="42"/>
        <v>0</v>
      </c>
      <c r="O393">
        <f ca="1" t="shared" si="43"/>
        <v>87</v>
      </c>
      <c r="P393">
        <f ca="1" t="shared" si="44"/>
        <v>0</v>
      </c>
    </row>
    <row r="394" spans="8:16" ht="15">
      <c r="H394">
        <f t="shared" si="47"/>
        <v>380</v>
      </c>
      <c r="I394">
        <f t="shared" si="45"/>
        <v>32</v>
      </c>
      <c r="J394">
        <f t="shared" si="46"/>
        <v>9</v>
      </c>
      <c r="K394">
        <f ca="1" t="shared" si="40"/>
        <v>0</v>
      </c>
      <c r="L394">
        <f>SUM($K$14:K394)</f>
        <v>78</v>
      </c>
      <c r="M394">
        <f t="shared" si="41"/>
      </c>
      <c r="N394">
        <f ca="1" t="shared" si="42"/>
        <v>0</v>
      </c>
      <c r="O394">
        <f ca="1" t="shared" si="43"/>
        <v>99</v>
      </c>
      <c r="P394">
        <f ca="1" t="shared" si="44"/>
        <v>0</v>
      </c>
    </row>
    <row r="395" spans="8:16" ht="15">
      <c r="H395">
        <f t="shared" si="47"/>
        <v>381</v>
      </c>
      <c r="I395">
        <f t="shared" si="45"/>
        <v>32</v>
      </c>
      <c r="J395">
        <f t="shared" si="46"/>
        <v>10</v>
      </c>
      <c r="K395">
        <f ca="1" t="shared" si="40"/>
        <v>0</v>
      </c>
      <c r="L395">
        <f>SUM($K$14:K395)</f>
        <v>78</v>
      </c>
      <c r="M395">
        <f t="shared" si="41"/>
      </c>
      <c r="N395">
        <f ca="1" t="shared" si="42"/>
        <v>0</v>
      </c>
      <c r="O395">
        <f ca="1" t="shared" si="43"/>
        <v>111</v>
      </c>
      <c r="P395">
        <f ca="1" t="shared" si="44"/>
        <v>0</v>
      </c>
    </row>
    <row r="396" spans="8:16" ht="15">
      <c r="H396">
        <f t="shared" si="47"/>
        <v>382</v>
      </c>
      <c r="I396">
        <f t="shared" si="45"/>
        <v>32</v>
      </c>
      <c r="J396">
        <f t="shared" si="46"/>
        <v>11</v>
      </c>
      <c r="K396">
        <f ca="1" t="shared" si="40"/>
        <v>0</v>
      </c>
      <c r="L396">
        <f>SUM($K$14:K396)</f>
        <v>78</v>
      </c>
      <c r="M396">
        <f t="shared" si="41"/>
      </c>
      <c r="N396">
        <f ca="1" t="shared" si="42"/>
        <v>0</v>
      </c>
      <c r="O396">
        <f ca="1" t="shared" si="43"/>
        <v>123</v>
      </c>
      <c r="P396">
        <f ca="1" t="shared" si="44"/>
        <v>0</v>
      </c>
    </row>
    <row r="397" spans="8:16" ht="15">
      <c r="H397">
        <f t="shared" si="47"/>
        <v>383</v>
      </c>
      <c r="I397">
        <f t="shared" si="45"/>
        <v>32</v>
      </c>
      <c r="J397">
        <f t="shared" si="46"/>
        <v>12</v>
      </c>
      <c r="K397">
        <f ca="1" t="shared" si="40"/>
        <v>0</v>
      </c>
      <c r="L397">
        <f>SUM($K$14:K397)</f>
        <v>78</v>
      </c>
      <c r="M397">
        <f t="shared" si="41"/>
      </c>
      <c r="N397">
        <f ca="1" t="shared" si="42"/>
        <v>0</v>
      </c>
      <c r="O397">
        <f ca="1" t="shared" si="43"/>
        <v>135</v>
      </c>
      <c r="P397">
        <f ca="1" t="shared" si="44"/>
        <v>0</v>
      </c>
    </row>
    <row r="398" spans="8:16" ht="15">
      <c r="H398">
        <f t="shared" si="47"/>
        <v>384</v>
      </c>
      <c r="I398">
        <f t="shared" si="45"/>
        <v>33</v>
      </c>
      <c r="J398">
        <f t="shared" si="46"/>
        <v>1</v>
      </c>
      <c r="K398">
        <f aca="true" ca="1" t="shared" si="48" ref="K398:K413">IF(AND(I398&lt;=$E$15,ISNUMBER(OFFSET(premiums,I398,J398))),1,0)</f>
        <v>0</v>
      </c>
      <c r="L398">
        <f>SUM($K$14:K398)</f>
        <v>78</v>
      </c>
      <c r="M398">
        <f aca="true" t="shared" si="49" ref="M398:M413">IF(K398=1,L398,"")</f>
      </c>
      <c r="N398">
        <f aca="true" ca="1" t="shared" si="50" ref="N398:N413">OFFSET(prem_origins,I398,0)</f>
        <v>0</v>
      </c>
      <c r="O398">
        <f aca="true" ca="1" t="shared" si="51" ref="O398:O413">OFFSET(premiums,0,J398)</f>
        <v>3</v>
      </c>
      <c r="P398">
        <f aca="true" ca="1" t="shared" si="52" ref="P398:P413">OFFSET(premiums,I398,J398)</f>
        <v>0</v>
      </c>
    </row>
    <row r="399" spans="8:16" ht="15">
      <c r="H399">
        <f t="shared" si="47"/>
        <v>385</v>
      </c>
      <c r="I399">
        <f aca="true" t="shared" si="53" ref="I399:I413">FLOOR(H399/$E$15,1)+1</f>
        <v>33</v>
      </c>
      <c r="J399">
        <f aca="true" t="shared" si="54" ref="J399:J413">MOD(H399,$E$14)+1</f>
        <v>2</v>
      </c>
      <c r="K399">
        <f ca="1" t="shared" si="48"/>
        <v>0</v>
      </c>
      <c r="L399">
        <f>SUM($K$14:K399)</f>
        <v>78</v>
      </c>
      <c r="M399">
        <f t="shared" si="49"/>
      </c>
      <c r="N399">
        <f ca="1" t="shared" si="50"/>
        <v>0</v>
      </c>
      <c r="O399">
        <f ca="1" t="shared" si="51"/>
        <v>15</v>
      </c>
      <c r="P399">
        <f ca="1" t="shared" si="52"/>
        <v>0</v>
      </c>
    </row>
    <row r="400" spans="8:16" ht="15">
      <c r="H400">
        <f aca="true" t="shared" si="55" ref="H400:H413">H399+1</f>
        <v>386</v>
      </c>
      <c r="I400">
        <f t="shared" si="53"/>
        <v>33</v>
      </c>
      <c r="J400">
        <f t="shared" si="54"/>
        <v>3</v>
      </c>
      <c r="K400">
        <f ca="1" t="shared" si="48"/>
        <v>0</v>
      </c>
      <c r="L400">
        <f>SUM($K$14:K400)</f>
        <v>78</v>
      </c>
      <c r="M400">
        <f t="shared" si="49"/>
      </c>
      <c r="N400">
        <f ca="1" t="shared" si="50"/>
        <v>0</v>
      </c>
      <c r="O400">
        <f ca="1" t="shared" si="51"/>
        <v>27</v>
      </c>
      <c r="P400">
        <f ca="1" t="shared" si="52"/>
        <v>0</v>
      </c>
    </row>
    <row r="401" spans="8:16" ht="15">
      <c r="H401">
        <f t="shared" si="55"/>
        <v>387</v>
      </c>
      <c r="I401">
        <f t="shared" si="53"/>
        <v>33</v>
      </c>
      <c r="J401">
        <f t="shared" si="54"/>
        <v>4</v>
      </c>
      <c r="K401">
        <f ca="1" t="shared" si="48"/>
        <v>0</v>
      </c>
      <c r="L401">
        <f>SUM($K$14:K401)</f>
        <v>78</v>
      </c>
      <c r="M401">
        <f t="shared" si="49"/>
      </c>
      <c r="N401">
        <f ca="1" t="shared" si="50"/>
        <v>0</v>
      </c>
      <c r="O401">
        <f ca="1" t="shared" si="51"/>
        <v>39</v>
      </c>
      <c r="P401">
        <f ca="1" t="shared" si="52"/>
        <v>0</v>
      </c>
    </row>
    <row r="402" spans="8:16" ht="15">
      <c r="H402">
        <f t="shared" si="55"/>
        <v>388</v>
      </c>
      <c r="I402">
        <f t="shared" si="53"/>
        <v>33</v>
      </c>
      <c r="J402">
        <f t="shared" si="54"/>
        <v>5</v>
      </c>
      <c r="K402">
        <f ca="1" t="shared" si="48"/>
        <v>0</v>
      </c>
      <c r="L402">
        <f>SUM($K$14:K402)</f>
        <v>78</v>
      </c>
      <c r="M402">
        <f t="shared" si="49"/>
      </c>
      <c r="N402">
        <f ca="1" t="shared" si="50"/>
        <v>0</v>
      </c>
      <c r="O402">
        <f ca="1" t="shared" si="51"/>
        <v>51</v>
      </c>
      <c r="P402">
        <f ca="1" t="shared" si="52"/>
        <v>0</v>
      </c>
    </row>
    <row r="403" spans="8:16" ht="15">
      <c r="H403">
        <f t="shared" si="55"/>
        <v>389</v>
      </c>
      <c r="I403">
        <f t="shared" si="53"/>
        <v>33</v>
      </c>
      <c r="J403">
        <f t="shared" si="54"/>
        <v>6</v>
      </c>
      <c r="K403">
        <f ca="1" t="shared" si="48"/>
        <v>0</v>
      </c>
      <c r="L403">
        <f>SUM($K$14:K403)</f>
        <v>78</v>
      </c>
      <c r="M403">
        <f t="shared" si="49"/>
      </c>
      <c r="N403">
        <f ca="1" t="shared" si="50"/>
        <v>0</v>
      </c>
      <c r="O403">
        <f ca="1" t="shared" si="51"/>
        <v>63</v>
      </c>
      <c r="P403">
        <f ca="1" t="shared" si="52"/>
        <v>0</v>
      </c>
    </row>
    <row r="404" spans="8:16" ht="15">
      <c r="H404">
        <f t="shared" si="55"/>
        <v>390</v>
      </c>
      <c r="I404">
        <f t="shared" si="53"/>
        <v>33</v>
      </c>
      <c r="J404">
        <f t="shared" si="54"/>
        <v>7</v>
      </c>
      <c r="K404">
        <f ca="1" t="shared" si="48"/>
        <v>0</v>
      </c>
      <c r="L404">
        <f>SUM($K$14:K404)</f>
        <v>78</v>
      </c>
      <c r="M404">
        <f t="shared" si="49"/>
      </c>
      <c r="N404">
        <f ca="1" t="shared" si="50"/>
        <v>0</v>
      </c>
      <c r="O404">
        <f ca="1" t="shared" si="51"/>
        <v>75</v>
      </c>
      <c r="P404">
        <f ca="1" t="shared" si="52"/>
        <v>0</v>
      </c>
    </row>
    <row r="405" spans="8:16" ht="15">
      <c r="H405">
        <f t="shared" si="55"/>
        <v>391</v>
      </c>
      <c r="I405">
        <f t="shared" si="53"/>
        <v>33</v>
      </c>
      <c r="J405">
        <f t="shared" si="54"/>
        <v>8</v>
      </c>
      <c r="K405">
        <f ca="1" t="shared" si="48"/>
        <v>0</v>
      </c>
      <c r="L405">
        <f>SUM($K$14:K405)</f>
        <v>78</v>
      </c>
      <c r="M405">
        <f t="shared" si="49"/>
      </c>
      <c r="N405">
        <f ca="1" t="shared" si="50"/>
        <v>0</v>
      </c>
      <c r="O405">
        <f ca="1" t="shared" si="51"/>
        <v>87</v>
      </c>
      <c r="P405">
        <f ca="1" t="shared" si="52"/>
        <v>0</v>
      </c>
    </row>
    <row r="406" spans="8:16" ht="15">
      <c r="H406">
        <f t="shared" si="55"/>
        <v>392</v>
      </c>
      <c r="I406">
        <f t="shared" si="53"/>
        <v>33</v>
      </c>
      <c r="J406">
        <f t="shared" si="54"/>
        <v>9</v>
      </c>
      <c r="K406">
        <f ca="1" t="shared" si="48"/>
        <v>0</v>
      </c>
      <c r="L406">
        <f>SUM($K$14:K406)</f>
        <v>78</v>
      </c>
      <c r="M406">
        <f t="shared" si="49"/>
      </c>
      <c r="N406">
        <f ca="1" t="shared" si="50"/>
        <v>0</v>
      </c>
      <c r="O406">
        <f ca="1" t="shared" si="51"/>
        <v>99</v>
      </c>
      <c r="P406">
        <f ca="1" t="shared" si="52"/>
        <v>0</v>
      </c>
    </row>
    <row r="407" spans="8:16" ht="15">
      <c r="H407">
        <f t="shared" si="55"/>
        <v>393</v>
      </c>
      <c r="I407">
        <f t="shared" si="53"/>
        <v>33</v>
      </c>
      <c r="J407">
        <f t="shared" si="54"/>
        <v>10</v>
      </c>
      <c r="K407">
        <f ca="1" t="shared" si="48"/>
        <v>0</v>
      </c>
      <c r="L407">
        <f>SUM($K$14:K407)</f>
        <v>78</v>
      </c>
      <c r="M407">
        <f t="shared" si="49"/>
      </c>
      <c r="N407">
        <f ca="1" t="shared" si="50"/>
        <v>0</v>
      </c>
      <c r="O407">
        <f ca="1" t="shared" si="51"/>
        <v>111</v>
      </c>
      <c r="P407">
        <f ca="1" t="shared" si="52"/>
        <v>0</v>
      </c>
    </row>
    <row r="408" spans="8:16" ht="15">
      <c r="H408">
        <f t="shared" si="55"/>
        <v>394</v>
      </c>
      <c r="I408">
        <f t="shared" si="53"/>
        <v>33</v>
      </c>
      <c r="J408">
        <f t="shared" si="54"/>
        <v>11</v>
      </c>
      <c r="K408">
        <f ca="1" t="shared" si="48"/>
        <v>0</v>
      </c>
      <c r="L408">
        <f>SUM($K$14:K408)</f>
        <v>78</v>
      </c>
      <c r="M408">
        <f t="shared" si="49"/>
      </c>
      <c r="N408">
        <f ca="1" t="shared" si="50"/>
        <v>0</v>
      </c>
      <c r="O408">
        <f ca="1" t="shared" si="51"/>
        <v>123</v>
      </c>
      <c r="P408">
        <f ca="1" t="shared" si="52"/>
        <v>0</v>
      </c>
    </row>
    <row r="409" spans="8:16" ht="15">
      <c r="H409">
        <f t="shared" si="55"/>
        <v>395</v>
      </c>
      <c r="I409">
        <f t="shared" si="53"/>
        <v>33</v>
      </c>
      <c r="J409">
        <f t="shared" si="54"/>
        <v>12</v>
      </c>
      <c r="K409">
        <f ca="1" t="shared" si="48"/>
        <v>0</v>
      </c>
      <c r="L409">
        <f>SUM($K$14:K409)</f>
        <v>78</v>
      </c>
      <c r="M409">
        <f t="shared" si="49"/>
      </c>
      <c r="N409">
        <f ca="1" t="shared" si="50"/>
        <v>0</v>
      </c>
      <c r="O409">
        <f ca="1" t="shared" si="51"/>
        <v>135</v>
      </c>
      <c r="P409">
        <f ca="1" t="shared" si="52"/>
        <v>0</v>
      </c>
    </row>
    <row r="410" spans="8:16" ht="15">
      <c r="H410">
        <f t="shared" si="55"/>
        <v>396</v>
      </c>
      <c r="I410">
        <f t="shared" si="53"/>
        <v>34</v>
      </c>
      <c r="J410">
        <f t="shared" si="54"/>
        <v>1</v>
      </c>
      <c r="K410">
        <f ca="1" t="shared" si="48"/>
        <v>0</v>
      </c>
      <c r="L410">
        <f>SUM($K$14:K410)</f>
        <v>78</v>
      </c>
      <c r="M410">
        <f t="shared" si="49"/>
      </c>
      <c r="N410">
        <f ca="1" t="shared" si="50"/>
        <v>0</v>
      </c>
      <c r="O410">
        <f ca="1" t="shared" si="51"/>
        <v>3</v>
      </c>
      <c r="P410">
        <f ca="1" t="shared" si="52"/>
        <v>0</v>
      </c>
    </row>
    <row r="411" spans="8:16" ht="15">
      <c r="H411">
        <f t="shared" si="55"/>
        <v>397</v>
      </c>
      <c r="I411">
        <f t="shared" si="53"/>
        <v>34</v>
      </c>
      <c r="J411">
        <f t="shared" si="54"/>
        <v>2</v>
      </c>
      <c r="K411">
        <f ca="1" t="shared" si="48"/>
        <v>0</v>
      </c>
      <c r="L411">
        <f>SUM($K$14:K411)</f>
        <v>78</v>
      </c>
      <c r="M411">
        <f t="shared" si="49"/>
      </c>
      <c r="N411">
        <f ca="1" t="shared" si="50"/>
        <v>0</v>
      </c>
      <c r="O411">
        <f ca="1" t="shared" si="51"/>
        <v>15</v>
      </c>
      <c r="P411">
        <f ca="1" t="shared" si="52"/>
        <v>0</v>
      </c>
    </row>
    <row r="412" spans="8:16" ht="15">
      <c r="H412">
        <f t="shared" si="55"/>
        <v>398</v>
      </c>
      <c r="I412">
        <f t="shared" si="53"/>
        <v>34</v>
      </c>
      <c r="J412">
        <f t="shared" si="54"/>
        <v>3</v>
      </c>
      <c r="K412">
        <f ca="1" t="shared" si="48"/>
        <v>0</v>
      </c>
      <c r="L412">
        <f>SUM($K$14:K412)</f>
        <v>78</v>
      </c>
      <c r="M412">
        <f t="shared" si="49"/>
      </c>
      <c r="N412">
        <f ca="1" t="shared" si="50"/>
        <v>0</v>
      </c>
      <c r="O412">
        <f ca="1" t="shared" si="51"/>
        <v>27</v>
      </c>
      <c r="P412">
        <f ca="1" t="shared" si="52"/>
        <v>0</v>
      </c>
    </row>
    <row r="413" spans="8:16" ht="15">
      <c r="H413">
        <f t="shared" si="55"/>
        <v>399</v>
      </c>
      <c r="I413">
        <f t="shared" si="53"/>
        <v>34</v>
      </c>
      <c r="J413">
        <f t="shared" si="54"/>
        <v>4</v>
      </c>
      <c r="K413">
        <f ca="1" t="shared" si="48"/>
        <v>0</v>
      </c>
      <c r="L413">
        <f>SUM($K$14:K413)</f>
        <v>78</v>
      </c>
      <c r="M413">
        <f t="shared" si="49"/>
      </c>
      <c r="N413">
        <f ca="1" t="shared" si="50"/>
        <v>0</v>
      </c>
      <c r="O413">
        <f ca="1" t="shared" si="51"/>
        <v>39</v>
      </c>
      <c r="P413">
        <f ca="1" t="shared" si="5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Ben Escoto</cp:lastModifiedBy>
  <dcterms:created xsi:type="dcterms:W3CDTF">2010-07-24T13:50:52Z</dcterms:created>
  <dcterms:modified xsi:type="dcterms:W3CDTF">2010-07-26T22:04:20Z</dcterms:modified>
  <cp:category/>
  <cp:version/>
  <cp:contentType/>
  <cp:contentStatus/>
</cp:coreProperties>
</file>